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NFLSUM" sheetId="1" r:id="rId1"/>
    <sheet name="ENFL99" sheetId="2" r:id="rId2"/>
    <sheet name="ENFL96" sheetId="3" r:id="rId3"/>
    <sheet name="ENFL95" sheetId="4" r:id="rId4"/>
    <sheet name="ENFL94" sheetId="5" r:id="rId5"/>
    <sheet name="ENFL93" sheetId="6" r:id="rId6"/>
    <sheet name="ENFL92" sheetId="7" r:id="rId7"/>
    <sheet name="ENFL91" sheetId="8" r:id="rId8"/>
    <sheet name="ENFL90" sheetId="9" r:id="rId9"/>
    <sheet name="ENFL89" sheetId="10" r:id="rId10"/>
    <sheet name="ENFL87" sheetId="11" r:id="rId11"/>
    <sheet name="ENFL86" sheetId="12" r:id="rId12"/>
    <sheet name="ENFL85" sheetId="13" r:id="rId13"/>
    <sheet name="ENFL84" sheetId="14" r:id="rId14"/>
    <sheet name="ENFLfrm" sheetId="15" r:id="rId15"/>
  </sheets>
  <definedNames>
    <definedName name="_Fill" localSheetId="13" hidden="1">'ENFL84'!$A$4:$A$101</definedName>
    <definedName name="_Fill" localSheetId="12" hidden="1">'ENFL85'!$A$4:$A$101</definedName>
    <definedName name="_Fill" localSheetId="11" hidden="1">'ENFL86'!$A$4:$A$101</definedName>
    <definedName name="_Fill" localSheetId="10" hidden="1">'ENFL87'!$A$4:$A$101</definedName>
    <definedName name="_Fill" localSheetId="9" hidden="1">'ENFL89'!$A$4:$A$101</definedName>
    <definedName name="_Fill" localSheetId="8" hidden="1">'ENFL90'!$A$4:$A$101</definedName>
    <definedName name="_Fill" localSheetId="7" hidden="1">'ENFL91'!$A$4:$A$101</definedName>
    <definedName name="_Fill" localSheetId="6" hidden="1">'ENFL92'!$A$4:$A$101</definedName>
    <definedName name="_Fill" localSheetId="5" hidden="1">'ENFL93'!$A$4:$A$101</definedName>
    <definedName name="_Fill" localSheetId="4" hidden="1">'ENFL94'!$A$4:$A$101</definedName>
    <definedName name="_Fill" localSheetId="3" hidden="1">'ENFL95'!$A$4:$A$101</definedName>
    <definedName name="_Fill" localSheetId="2" hidden="1">'ENFL96'!$A$4:$A$101</definedName>
    <definedName name="_Fill" localSheetId="1" hidden="1">'ENFL99'!$A$4:$A$101</definedName>
    <definedName name="_Fill" localSheetId="14" hidden="1">'ENFLfrm'!$A$4:$A$101</definedName>
    <definedName name="_Fill" localSheetId="0" hidden="1">'ENFLSUM'!$A$4:$A$101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4" hidden="1">1</definedName>
    <definedName name="_Regression_Int" localSheetId="0" hidden="1">1</definedName>
    <definedName name="summary" localSheetId="13">'ENFL84'!$T$1:$AF$22</definedName>
    <definedName name="summary" localSheetId="12">'ENFL85'!$T$1:$AF$22</definedName>
    <definedName name="summary" localSheetId="11">'ENFL86'!$T$1:$AF$22</definedName>
    <definedName name="summary" localSheetId="10">'ENFL87'!$T$1:$AF$22</definedName>
    <definedName name="summary" localSheetId="9">'ENFL89'!$T$1:$AF$22</definedName>
    <definedName name="summary" localSheetId="8">'ENFL90'!$T$1:$AF$22</definedName>
    <definedName name="summary" localSheetId="7">'ENFL91'!$T$1:$AF$22</definedName>
    <definedName name="summary" localSheetId="6">'ENFL92'!$T$1:$AF$22</definedName>
    <definedName name="summary" localSheetId="5">'ENFL93'!$T$1:$AF$22</definedName>
    <definedName name="summary" localSheetId="4">'ENFL94'!$T$1:$AF$22</definedName>
    <definedName name="summary" localSheetId="3">'ENFL95'!$T$1:$AF$22</definedName>
    <definedName name="summary" localSheetId="2">'ENFL96'!$T$1:$AF$22</definedName>
    <definedName name="summary" localSheetId="1">'ENFL99'!$T$1:$AF$22</definedName>
    <definedName name="summary" localSheetId="0">'ENFLSUM'!$T$1:$AF$22</definedName>
    <definedName name="summary">'ENFLfrm'!$T$1:$AF$22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<sst xmlns="http://schemas.openxmlformats.org/spreadsheetml/2006/main" count="1189" uniqueCount="75">
  <si>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</si>
  <si>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</si>
  <si>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</si>
  <si>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</si>
  <si>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</si>
  <si>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</si>
  <si>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</si>
  <si>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</si>
  <si>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</si>
  <si>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</si>
  <si>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</si>
  <si>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</si>
  <si>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</si>
  <si>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</si>
  <si>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</si>
  <si>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</si>
  <si>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</si>
  <si>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</si>
  <si>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</si>
  <si>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</si>
  <si>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</si>
  <si>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</si>
  <si>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</si>
  <si>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</si>
  <si>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</si>
  <si>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</si>
  <si>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</si>
  <si>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</si>
  <si>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</si>
  <si>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</si>
  <si>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</si>
  <si>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</si>
  <si>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</si>
  <si>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</si>
  <si>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</si>
  <si>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</si>
  <si>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</si>
  <si>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</si>
  <si>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</si>
  <si>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</si>
  <si>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</si>
  <si>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</si>
  <si>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</si>
  <si>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</si>
  <si>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</si>
  <si>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</si>
  <si>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</si>
  <si>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</si>
  <si>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</si>
  <si>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</si>
  <si>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</si>
  <si>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</si>
  <si>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</si>
  <si>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</si>
  <si>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</si>
  <si>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</si>
  <si>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nicippe</t>
  </si>
  <si>
    <t>Fall 1984</t>
  </si>
  <si>
    <t>Fall 1985</t>
  </si>
  <si>
    <t>Fall 1986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</si>
  <si>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</si>
  <si>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</si>
  <si>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</si>
  <si>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</si>
  <si>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</si>
  <si>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</si>
  <si>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</si>
  <si>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</si>
  <si>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1987</t>
  </si>
  <si>
    <t>normalized</t>
  </si>
  <si>
    <t>no.S</t>
  </si>
  <si>
    <t>no.N</t>
  </si>
  <si>
    <t>#3 years</t>
  </si>
  <si>
    <t>Mean annual  catch</t>
  </si>
  <si>
    <t>Fall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</si>
</sst>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5325"/>
          <c:w val="0.899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ENFLSUM!$W$4:$W$17</c:f>
              <c:strCache/>
            </c:strRef>
          </c:cat>
          <c:val>
            <c:numRef>
              <c:f>ENFLSUM!$AA$4:$AA$17</c:f>
              <c:numCache/>
            </c:numRef>
          </c:val>
        </c:ser>
        <c:gapWidth val="0"/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37483"/>
        <c:crosses val="autoZero"/>
        <c:auto val="0"/>
        <c:lblOffset val="100"/>
        <c:noMultiLvlLbl val="0"/>
      </c:catAx>
      <c:valAx>
        <c:axId val="52137483"/>
        <c:scaling>
          <c:orientation val="minMax"/>
          <c:max val="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249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715636"/>
        <c:axId val="569813"/>
      </c:bar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813"/>
        <c:crosses val="autoZero"/>
        <c:auto val="0"/>
        <c:lblOffset val="100"/>
        <c:noMultiLvlLbl val="0"/>
      </c:catAx>
      <c:valAx>
        <c:axId val="5698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1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28318"/>
        <c:axId val="46154863"/>
      </c:barChart>
      <c:catAx>
        <c:axId val="5128318"/>
        <c:scaling>
          <c:orientation val="minMax"/>
        </c:scaling>
        <c:axPos val="b"/>
        <c:delete val="1"/>
        <c:majorTickMark val="in"/>
        <c:minorTickMark val="none"/>
        <c:tickLblPos val="nextTo"/>
        <c:crossAx val="46154863"/>
        <c:crosses val="autoZero"/>
        <c:auto val="0"/>
        <c:lblOffset val="100"/>
        <c:noMultiLvlLbl val="0"/>
      </c:catAx>
      <c:valAx>
        <c:axId val="46154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83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56393"/>
        <c:crosses val="autoZero"/>
        <c:auto val="0"/>
        <c:lblOffset val="100"/>
        <c:noMultiLvlLbl val="0"/>
      </c:catAx>
      <c:valAx>
        <c:axId val="475563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40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354354"/>
        <c:axId val="26862595"/>
      </c:barChart>
      <c:catAx>
        <c:axId val="25354354"/>
        <c:scaling>
          <c:orientation val="minMax"/>
        </c:scaling>
        <c:axPos val="b"/>
        <c:delete val="1"/>
        <c:majorTickMark val="in"/>
        <c:minorTickMark val="none"/>
        <c:tickLblPos val="nextTo"/>
        <c:crossAx val="26862595"/>
        <c:crosses val="autoZero"/>
        <c:auto val="0"/>
        <c:lblOffset val="100"/>
        <c:noMultiLvlLbl val="0"/>
      </c:catAx>
      <c:valAx>
        <c:axId val="26862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3543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436764"/>
        <c:axId val="28386557"/>
      </c:bar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86557"/>
        <c:crosses val="autoZero"/>
        <c:auto val="0"/>
        <c:lblOffset val="100"/>
        <c:noMultiLvlLbl val="0"/>
      </c:catAx>
      <c:valAx>
        <c:axId val="28386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36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152422"/>
        <c:axId val="17609751"/>
      </c:barChart>
      <c:catAx>
        <c:axId val="54152422"/>
        <c:scaling>
          <c:orientation val="minMax"/>
        </c:scaling>
        <c:axPos val="b"/>
        <c:delete val="1"/>
        <c:majorTickMark val="in"/>
        <c:minorTickMark val="none"/>
        <c:tickLblPos val="nextTo"/>
        <c:crossAx val="17609751"/>
        <c:crosses val="autoZero"/>
        <c:auto val="0"/>
        <c:lblOffset val="100"/>
        <c:noMultiLvlLbl val="0"/>
      </c:catAx>
      <c:valAx>
        <c:axId val="17609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524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03697"/>
        <c:crosses val="autoZero"/>
        <c:auto val="0"/>
        <c:lblOffset val="100"/>
        <c:noMultiLvlLbl val="0"/>
      </c:catAx>
      <c:valAx>
        <c:axId val="17103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70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715546"/>
        <c:axId val="43222187"/>
      </c:barChart>
      <c:catAx>
        <c:axId val="19715546"/>
        <c:scaling>
          <c:orientation val="minMax"/>
        </c:scaling>
        <c:axPos val="b"/>
        <c:delete val="1"/>
        <c:majorTickMark val="in"/>
        <c:minorTickMark val="none"/>
        <c:tickLblPos val="nextTo"/>
        <c:crossAx val="43222187"/>
        <c:crosses val="autoZero"/>
        <c:auto val="0"/>
        <c:lblOffset val="100"/>
        <c:noMultiLvlLbl val="0"/>
      </c:catAx>
      <c:valAx>
        <c:axId val="43222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7155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455364"/>
        <c:axId val="11336229"/>
      </c:bar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36229"/>
        <c:crosses val="autoZero"/>
        <c:auto val="0"/>
        <c:lblOffset val="100"/>
        <c:noMultiLvlLbl val="0"/>
      </c:catAx>
      <c:valAx>
        <c:axId val="11336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455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917198"/>
        <c:axId val="45819327"/>
      </c:barChart>
      <c:catAx>
        <c:axId val="34917198"/>
        <c:scaling>
          <c:orientation val="minMax"/>
        </c:scaling>
        <c:axPos val="b"/>
        <c:delete val="1"/>
        <c:majorTickMark val="in"/>
        <c:minorTickMark val="none"/>
        <c:tickLblPos val="nextTo"/>
        <c:crossAx val="45819327"/>
        <c:crosses val="autoZero"/>
        <c:auto val="0"/>
        <c:lblOffset val="100"/>
        <c:noMultiLvlLbl val="0"/>
      </c:catAx>
      <c:valAx>
        <c:axId val="45819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91719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5725"/>
          <c:w val="0.901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ENFLSUM!$X$4:$X$17</c:f>
              <c:strCache/>
            </c:strRef>
          </c:cat>
          <c:val>
            <c:numRef>
              <c:f>ENFLSUM!$AC$4:$AC$17</c:f>
              <c:numCache/>
            </c:numRef>
          </c:val>
        </c:ser>
        <c:gapWidth val="0"/>
        <c:axId val="66584164"/>
        <c:axId val="62386565"/>
      </c:barChart>
      <c:catAx>
        <c:axId val="66584164"/>
        <c:scaling>
          <c:orientation val="minMax"/>
        </c:scaling>
        <c:axPos val="b"/>
        <c:delete val="1"/>
        <c:majorTickMark val="in"/>
        <c:minorTickMark val="none"/>
        <c:tickLblPos val="nextTo"/>
        <c:crossAx val="62386565"/>
        <c:crosses val="autoZero"/>
        <c:auto val="0"/>
        <c:lblOffset val="100"/>
        <c:noMultiLvlLbl val="0"/>
      </c:catAx>
      <c:valAx>
        <c:axId val="62386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58416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720760"/>
        <c:axId val="20377977"/>
      </c:barChart>
      <c:catAx>
        <c:axId val="9720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77977"/>
        <c:crosses val="autoZero"/>
        <c:auto val="0"/>
        <c:lblOffset val="100"/>
        <c:noMultiLvlLbl val="0"/>
      </c:catAx>
      <c:valAx>
        <c:axId val="20377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720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9184066"/>
        <c:axId val="40003411"/>
      </c:barChart>
      <c:catAx>
        <c:axId val="49184066"/>
        <c:scaling>
          <c:orientation val="minMax"/>
        </c:scaling>
        <c:axPos val="b"/>
        <c:delete val="1"/>
        <c:majorTickMark val="in"/>
        <c:minorTickMark val="none"/>
        <c:tickLblPos val="nextTo"/>
        <c:crossAx val="40003411"/>
        <c:crosses val="autoZero"/>
        <c:auto val="0"/>
        <c:lblOffset val="100"/>
        <c:noMultiLvlLbl val="0"/>
      </c:catAx>
      <c:valAx>
        <c:axId val="40003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18406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486380"/>
        <c:axId val="19050829"/>
      </c:bar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50829"/>
        <c:crosses val="autoZero"/>
        <c:auto val="0"/>
        <c:lblOffset val="100"/>
        <c:noMultiLvlLbl val="0"/>
      </c:catAx>
      <c:valAx>
        <c:axId val="19050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86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239734"/>
        <c:axId val="66722151"/>
      </c:barChart>
      <c:catAx>
        <c:axId val="37239734"/>
        <c:scaling>
          <c:orientation val="minMax"/>
        </c:scaling>
        <c:axPos val="b"/>
        <c:delete val="1"/>
        <c:majorTickMark val="in"/>
        <c:minorTickMark val="none"/>
        <c:tickLblPos val="nextTo"/>
        <c:crossAx val="66722151"/>
        <c:crosses val="autoZero"/>
        <c:auto val="0"/>
        <c:lblOffset val="100"/>
        <c:noMultiLvlLbl val="0"/>
      </c:catAx>
      <c:valAx>
        <c:axId val="66722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23973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628448"/>
        <c:axId val="35785121"/>
      </c:bar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85121"/>
        <c:crosses val="autoZero"/>
        <c:auto val="0"/>
        <c:lblOffset val="100"/>
        <c:noMultiLvlLbl val="0"/>
      </c:catAx>
      <c:valAx>
        <c:axId val="35785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28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630634"/>
        <c:axId val="12913659"/>
      </c:barChart>
      <c:catAx>
        <c:axId val="53630634"/>
        <c:scaling>
          <c:orientation val="minMax"/>
        </c:scaling>
        <c:axPos val="b"/>
        <c:delete val="1"/>
        <c:majorTickMark val="in"/>
        <c:minorTickMark val="none"/>
        <c:tickLblPos val="nextTo"/>
        <c:crossAx val="12913659"/>
        <c:crosses val="autoZero"/>
        <c:auto val="0"/>
        <c:lblOffset val="100"/>
        <c:noMultiLvlLbl val="0"/>
      </c:catAx>
      <c:valAx>
        <c:axId val="12913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63063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73429"/>
        <c:crosses val="autoZero"/>
        <c:auto val="0"/>
        <c:lblOffset val="100"/>
        <c:noMultiLvlLbl val="0"/>
      </c:catAx>
      <c:valAx>
        <c:axId val="39373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114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816542"/>
        <c:axId val="35131151"/>
      </c:barChart>
      <c:catAx>
        <c:axId val="18816542"/>
        <c:scaling>
          <c:orientation val="minMax"/>
        </c:scaling>
        <c:axPos val="b"/>
        <c:delete val="1"/>
        <c:majorTickMark val="in"/>
        <c:minorTickMark val="none"/>
        <c:tickLblPos val="nextTo"/>
        <c:crossAx val="35131151"/>
        <c:crosses val="autoZero"/>
        <c:auto val="0"/>
        <c:lblOffset val="100"/>
        <c:noMultiLvlLbl val="0"/>
      </c:catAx>
      <c:valAx>
        <c:axId val="35131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8165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744904"/>
        <c:axId val="27050953"/>
      </c:bar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50953"/>
        <c:crosses val="autoZero"/>
        <c:auto val="0"/>
        <c:lblOffset val="100"/>
        <c:noMultiLvlLbl val="0"/>
      </c:catAx>
      <c:valAx>
        <c:axId val="27050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44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131986"/>
        <c:axId val="43643555"/>
      </c:barChart>
      <c:catAx>
        <c:axId val="42131986"/>
        <c:scaling>
          <c:orientation val="minMax"/>
        </c:scaling>
        <c:axPos val="b"/>
        <c:delete val="1"/>
        <c:majorTickMark val="in"/>
        <c:minorTickMark val="none"/>
        <c:tickLblPos val="nextTo"/>
        <c:crossAx val="43643555"/>
        <c:crosses val="autoZero"/>
        <c:auto val="0"/>
        <c:lblOffset val="100"/>
        <c:noMultiLvlLbl val="0"/>
      </c:catAx>
      <c:valAx>
        <c:axId val="43643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3198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ENFLSUM!$AC$4:$AC$17</c:f>
              <c:numCache/>
            </c:numRef>
          </c:cat>
          <c:val>
            <c:numRef>
              <c:f>ENFLSUM!$AD$4:$AD$17</c:f>
              <c:numCache/>
            </c:numRef>
          </c:val>
        </c:ser>
        <c:ser>
          <c:idx val="2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ENFLSUM!$AC$4:$AC$17</c:f>
              <c:numCache/>
            </c:numRef>
          </c:cat>
          <c:val>
            <c:numRef>
              <c:f>ENFLSUM!$AE$4:$AE$17</c:f>
              <c:numCache/>
            </c:numRef>
          </c:val>
        </c:ser>
        <c:gapWidth val="0"/>
        <c:axId val="24608174"/>
        <c:axId val="20146975"/>
      </c:barChart>
      <c:catAx>
        <c:axId val="2460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6975"/>
        <c:crosses val="autoZero"/>
        <c:auto val="1"/>
        <c:lblOffset val="100"/>
        <c:tickLblSkip val="20"/>
        <c:noMultiLvlLbl val="0"/>
      </c:catAx>
      <c:valAx>
        <c:axId val="20146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08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247676"/>
        <c:axId val="45467037"/>
      </c:bar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467037"/>
        <c:crosses val="autoZero"/>
        <c:auto val="0"/>
        <c:lblOffset val="100"/>
        <c:noMultiLvlLbl val="0"/>
      </c:cat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4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50150"/>
        <c:axId val="58951351"/>
      </c:bar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951351"/>
        <c:crosses val="autoZero"/>
        <c:auto val="0"/>
        <c:lblOffset val="100"/>
        <c:noMultiLvlLbl val="0"/>
      </c:cat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01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105048"/>
        <c:axId val="21292249"/>
      </c:bar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92249"/>
        <c:crosses val="autoZero"/>
        <c:auto val="0"/>
        <c:lblOffset val="100"/>
        <c:noMultiLvlLbl val="0"/>
      </c:catAx>
      <c:valAx>
        <c:axId val="21292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0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412514"/>
        <c:axId val="46950579"/>
      </c:barChart>
      <c:catAx>
        <c:axId val="57412514"/>
        <c:scaling>
          <c:orientation val="minMax"/>
        </c:scaling>
        <c:axPos val="b"/>
        <c:delete val="1"/>
        <c:majorTickMark val="in"/>
        <c:minorTickMark val="none"/>
        <c:tickLblPos val="nextTo"/>
        <c:crossAx val="46950579"/>
        <c:crosses val="autoZero"/>
        <c:auto val="0"/>
        <c:lblOffset val="100"/>
        <c:noMultiLvlLbl val="0"/>
      </c:catAx>
      <c:valAx>
        <c:axId val="46950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4125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902028"/>
        <c:axId val="44900525"/>
      </c:bar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00525"/>
        <c:crosses val="autoZero"/>
        <c:auto val="0"/>
        <c:lblOffset val="100"/>
        <c:noMultiLvlLbl val="0"/>
      </c:catAx>
      <c:valAx>
        <c:axId val="44900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51542"/>
        <c:axId val="13063879"/>
      </c:barChart>
      <c:catAx>
        <c:axId val="1451542"/>
        <c:scaling>
          <c:orientation val="minMax"/>
        </c:scaling>
        <c:axPos val="b"/>
        <c:delete val="1"/>
        <c:majorTickMark val="in"/>
        <c:minorTickMark val="none"/>
        <c:tickLblPos val="nextTo"/>
        <c:crossAx val="13063879"/>
        <c:crosses val="autoZero"/>
        <c:auto val="0"/>
        <c:lblOffset val="100"/>
        <c:noMultiLvlLbl val="0"/>
      </c:catAx>
      <c:valAx>
        <c:axId val="13063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515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466048"/>
        <c:axId val="51541249"/>
      </c:bar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41249"/>
        <c:crosses val="autoZero"/>
        <c:auto val="0"/>
        <c:lblOffset val="100"/>
        <c:noMultiLvlLbl val="0"/>
      </c:catAx>
      <c:valAx>
        <c:axId val="51541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6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1218058"/>
        <c:axId val="14091611"/>
      </c:barChart>
      <c:catAx>
        <c:axId val="61218058"/>
        <c:scaling>
          <c:orientation val="minMax"/>
        </c:scaling>
        <c:axPos val="b"/>
        <c:delete val="1"/>
        <c:majorTickMark val="in"/>
        <c:minorTickMark val="none"/>
        <c:tickLblPos val="nextTo"/>
        <c:crossAx val="14091611"/>
        <c:crosses val="autoZero"/>
        <c:auto val="0"/>
        <c:lblOffset val="100"/>
        <c:noMultiLvlLbl val="0"/>
      </c:catAx>
      <c:valAx>
        <c:axId val="140916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1805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0</xdr:row>
      <xdr:rowOff>19050</xdr:rowOff>
    </xdr:from>
    <xdr:to>
      <xdr:col>33</xdr:col>
      <xdr:colOff>866775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13735050" y="19050"/>
        <a:ext cx="4962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57150</xdr:colOff>
      <xdr:row>12</xdr:row>
      <xdr:rowOff>28575</xdr:rowOff>
    </xdr:from>
    <xdr:to>
      <xdr:col>33</xdr:col>
      <xdr:colOff>828675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3735050" y="2057400"/>
        <a:ext cx="49244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819150</xdr:colOff>
      <xdr:row>14</xdr:row>
      <xdr:rowOff>85725</xdr:rowOff>
    </xdr:from>
    <xdr:to>
      <xdr:col>33</xdr:col>
      <xdr:colOff>666750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4497050" y="24384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85725</xdr:rowOff>
    </xdr:from>
    <xdr:to>
      <xdr:col>30</xdr:col>
      <xdr:colOff>285750</xdr:colOff>
      <xdr:row>35</xdr:row>
      <xdr:rowOff>152400</xdr:rowOff>
    </xdr:to>
    <xdr:graphicFrame>
      <xdr:nvGraphicFramePr>
        <xdr:cNvPr id="4" name="Chart 4"/>
        <xdr:cNvGraphicFramePr/>
      </xdr:nvGraphicFramePr>
      <xdr:xfrm>
        <a:off x="9344025" y="3848100"/>
        <a:ext cx="42100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tabSelected="1" zoomScale="75" zoomScaleNormal="75" workbookViewId="0" topLeftCell="T1">
      <selection activeCell="AF12" sqref="AF1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3.796875" style="1" customWidth="1"/>
    <col min="27" max="27" width="4.59765625" style="1" customWidth="1"/>
    <col min="28" max="28" width="4.69921875" style="1" customWidth="1"/>
    <col min="29" max="29" width="3.796875" style="1" customWidth="1"/>
    <col min="30" max="30" width="4.09765625" style="1" customWidth="1"/>
    <col min="31" max="31" width="4.296875" style="1" customWidth="1"/>
    <col min="32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30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2643</v>
      </c>
      <c r="X2" s="8" t="s">
        <v>9</v>
      </c>
      <c r="Z2" s="8" t="s">
        <v>10</v>
      </c>
      <c r="AB2" s="8" t="s">
        <v>11</v>
      </c>
      <c r="AC2" s="8" t="s">
        <v>12</v>
      </c>
      <c r="AD2" s="1" t="s">
        <v>69</v>
      </c>
    </row>
    <row r="3" spans="2:31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-397</v>
      </c>
      <c r="W3"/>
      <c r="X3" s="6" t="s">
        <v>25</v>
      </c>
      <c r="Z3" s="8" t="s">
        <v>26</v>
      </c>
      <c r="AB3" s="8" t="s">
        <v>27</v>
      </c>
      <c r="AC3" s="8" t="s">
        <v>22</v>
      </c>
      <c r="AD3" s="1" t="s">
        <v>70</v>
      </c>
      <c r="AE3" s="1" t="s">
        <v>71</v>
      </c>
    </row>
    <row r="4" spans="1:31" ht="12.75">
      <c r="A4" s="12">
        <v>32747</v>
      </c>
      <c r="B4" s="1">
        <f>SUM(ENFL99:ENFL84!B4)</f>
        <v>3</v>
      </c>
      <c r="C4" s="1">
        <f>SUM(ENFL99:ENFL84!C4)</f>
        <v>9</v>
      </c>
      <c r="D4" s="1">
        <f>SUM(ENFL99:ENFL84!D4)</f>
        <v>6</v>
      </c>
      <c r="E4" s="1">
        <f>SUM(ENFL99:ENFL84!E4)</f>
        <v>1</v>
      </c>
      <c r="F4" s="1">
        <f>SUM(ENFL99:ENFL84!F4)</f>
        <v>5</v>
      </c>
      <c r="G4" s="1">
        <f>SUM(ENFL99:ENFL84!G4)</f>
        <v>14</v>
      </c>
      <c r="H4" s="1">
        <f>SUM(ENFL99:ENFL84!H4)</f>
        <v>6</v>
      </c>
      <c r="I4" s="1">
        <f>SUM(ENFL99:ENFL84!I4)</f>
        <v>6</v>
      </c>
      <c r="J4" s="9">
        <f aca="true" t="shared" si="0" ref="J4:J35">-B4-C4+D4+E4</f>
        <v>-5</v>
      </c>
      <c r="K4" s="9">
        <f aca="true" t="shared" si="1" ref="K4:K35">-F4-G4+H4+I4</f>
        <v>-7</v>
      </c>
      <c r="L4" s="9">
        <f>J4</f>
        <v>-5</v>
      </c>
      <c r="M4" s="9">
        <f>K4</f>
        <v>-7</v>
      </c>
      <c r="N4" s="5">
        <f aca="true" t="shared" si="2" ref="N4:N35">(+J4+K4)*($J$103/($J$103+$K$103))</f>
        <v>-5.410579345088161</v>
      </c>
      <c r="O4" s="10">
        <f>N4</f>
        <v>-5.410579345088161</v>
      </c>
      <c r="P4" s="5">
        <f aca="true" t="shared" si="3" ref="P4:P35">O4*100/$N$103</f>
        <v>3.0226700251889143</v>
      </c>
      <c r="Q4" s="9">
        <f aca="true" t="shared" si="4" ref="Q4:Q35">+B4+C4+F4+G4</f>
        <v>31</v>
      </c>
      <c r="R4" s="9">
        <f aca="true" t="shared" si="5" ref="R4:R35">D4+E4+H4+I4</f>
        <v>19</v>
      </c>
      <c r="W4" s="1" t="s">
        <v>28</v>
      </c>
      <c r="X4" s="1" t="s">
        <v>28</v>
      </c>
      <c r="Z4" s="10">
        <f>SUM(N4:N10)</f>
        <v>-36.07052896725441</v>
      </c>
      <c r="AA4" s="5">
        <f aca="true" t="shared" si="6" ref="AA4:AA17">Z4*100/$Z$18</f>
        <v>20.151133501259444</v>
      </c>
      <c r="AB4" s="10">
        <f>SUM(Q4:Q10)+SUM(R4:R10)</f>
        <v>434</v>
      </c>
      <c r="AC4" s="10">
        <f>100*SUM(R4:R10)/AB4</f>
        <v>40.78341013824885</v>
      </c>
      <c r="AD4" s="15">
        <f>-Z4*AC4/$Z$18</f>
        <v>-8.218319423324704</v>
      </c>
      <c r="AE4" s="15">
        <f>Z4*(100-AC4)/$Z$18</f>
        <v>11.93281407793474</v>
      </c>
    </row>
    <row r="5" spans="1:31" ht="15">
      <c r="A5" s="12">
        <v>32748</v>
      </c>
      <c r="B5" s="1">
        <f>SUM(ENFL99:ENFL84!B5)</f>
        <v>3</v>
      </c>
      <c r="C5" s="1">
        <f>SUM(ENFL99:ENFL84!C5)</f>
        <v>11</v>
      </c>
      <c r="D5" s="1">
        <f>SUM(ENFL99:ENFL84!D5)</f>
        <v>5</v>
      </c>
      <c r="E5" s="1">
        <f>SUM(ENFL99:ENFL84!E5)</f>
        <v>3</v>
      </c>
      <c r="F5" s="1">
        <f>SUM(ENFL99:ENFL84!F5)</f>
        <v>3</v>
      </c>
      <c r="G5" s="1">
        <f>SUM(ENFL99:ENFL84!G5)</f>
        <v>7</v>
      </c>
      <c r="H5" s="1">
        <f>SUM(ENFL99:ENFL84!H5)</f>
        <v>2</v>
      </c>
      <c r="I5" s="1">
        <f>SUM(ENFL99:ENFL84!I5)</f>
        <v>4</v>
      </c>
      <c r="J5" s="9">
        <f t="shared" si="0"/>
        <v>-6</v>
      </c>
      <c r="K5" s="9">
        <f t="shared" si="1"/>
        <v>-4</v>
      </c>
      <c r="L5" s="9">
        <f aca="true" t="shared" si="7" ref="L5:L36">L4+J5</f>
        <v>-11</v>
      </c>
      <c r="M5" s="9">
        <f aca="true" t="shared" si="8" ref="M5:M36">M4+K5</f>
        <v>-11</v>
      </c>
      <c r="N5" s="5">
        <f t="shared" si="2"/>
        <v>-4.508816120906801</v>
      </c>
      <c r="O5" s="10">
        <f aca="true" t="shared" si="9" ref="O5:O36">O4+N5</f>
        <v>-9.919395465994963</v>
      </c>
      <c r="P5" s="5">
        <f t="shared" si="3"/>
        <v>5.5415617128463435</v>
      </c>
      <c r="Q5" s="9">
        <f t="shared" si="4"/>
        <v>24</v>
      </c>
      <c r="R5" s="9">
        <f t="shared" si="5"/>
        <v>14</v>
      </c>
      <c r="T5" s="8" t="s">
        <v>29</v>
      </c>
      <c r="V5" s="9">
        <f>R103</f>
        <v>1123</v>
      </c>
      <c r="W5" s="1" t="s">
        <v>30</v>
      </c>
      <c r="X5"/>
      <c r="Y5" s="1" t="s">
        <v>30</v>
      </c>
      <c r="Z5" s="10">
        <f>SUM(N11:N17)</f>
        <v>-9.468513853904284</v>
      </c>
      <c r="AA5" s="5">
        <f t="shared" si="6"/>
        <v>5.289672544080605</v>
      </c>
      <c r="AB5" s="10">
        <f>SUM(Q11:Q17)+SUM(R11:R17)</f>
        <v>391</v>
      </c>
      <c r="AC5" s="10">
        <f>100*SUM(R11:R17)/AB5</f>
        <v>47.31457800511509</v>
      </c>
      <c r="AD5" s="15">
        <f aca="true" t="shared" si="10" ref="AD5:AD17">-Z5*AC5/$Z$18</f>
        <v>-2.5027862420841736</v>
      </c>
      <c r="AE5" s="15">
        <f aca="true" t="shared" si="11" ref="AE5:AE17">Z5*(100-AC5)/$Z$18</f>
        <v>2.786886301996431</v>
      </c>
    </row>
    <row r="6" spans="1:31" ht="12.75">
      <c r="A6" s="12">
        <v>32749</v>
      </c>
      <c r="B6" s="1">
        <f>SUM(ENFL99:ENFL84!B6)</f>
        <v>4</v>
      </c>
      <c r="C6" s="1">
        <f>SUM(ENFL99:ENFL84!C6)</f>
        <v>26</v>
      </c>
      <c r="D6" s="1">
        <f>SUM(ENFL99:ENFL84!D6)</f>
        <v>8</v>
      </c>
      <c r="E6" s="1">
        <f>SUM(ENFL99:ENFL84!E6)</f>
        <v>7</v>
      </c>
      <c r="F6" s="1">
        <f>SUM(ENFL99:ENFL84!F6)</f>
        <v>6</v>
      </c>
      <c r="G6" s="1">
        <f>SUM(ENFL99:ENFL84!G6)</f>
        <v>28</v>
      </c>
      <c r="H6" s="1">
        <f>SUM(ENFL99:ENFL84!H6)</f>
        <v>13</v>
      </c>
      <c r="I6" s="1">
        <f>SUM(ENFL99:ENFL84!I6)</f>
        <v>8</v>
      </c>
      <c r="J6" s="9">
        <f t="shared" si="0"/>
        <v>-15</v>
      </c>
      <c r="K6" s="9">
        <f t="shared" si="1"/>
        <v>-13</v>
      </c>
      <c r="L6" s="9">
        <f t="shared" si="7"/>
        <v>-26</v>
      </c>
      <c r="M6" s="9">
        <f t="shared" si="8"/>
        <v>-24</v>
      </c>
      <c r="N6" s="5">
        <f t="shared" si="2"/>
        <v>-12.624685138539043</v>
      </c>
      <c r="O6" s="10">
        <f t="shared" si="9"/>
        <v>-22.544080604534006</v>
      </c>
      <c r="P6" s="5">
        <f t="shared" si="3"/>
        <v>12.594458438287145</v>
      </c>
      <c r="Q6" s="9">
        <f t="shared" si="4"/>
        <v>64</v>
      </c>
      <c r="R6" s="9">
        <f t="shared" si="5"/>
        <v>36</v>
      </c>
      <c r="T6" s="8" t="s">
        <v>31</v>
      </c>
      <c r="V6" s="9">
        <f>Q103</f>
        <v>1520</v>
      </c>
      <c r="W6" s="1" t="s">
        <v>32</v>
      </c>
      <c r="X6" s="1" t="s">
        <v>32</v>
      </c>
      <c r="Z6" s="10">
        <f>SUM(N18:N24)</f>
        <v>-28.856423173803528</v>
      </c>
      <c r="AA6" s="5">
        <f t="shared" si="6"/>
        <v>16.120906801007553</v>
      </c>
      <c r="AB6" s="10">
        <f>SUM(Q18:Q24)+SUM(R18:R24)</f>
        <v>344</v>
      </c>
      <c r="AC6" s="10">
        <f>100*SUM(R18:R24)/AB6</f>
        <v>40.69767441860465</v>
      </c>
      <c r="AD6" s="15">
        <f t="shared" si="10"/>
        <v>-6.560834163200749</v>
      </c>
      <c r="AE6" s="15">
        <f t="shared" si="11"/>
        <v>9.560072637806806</v>
      </c>
    </row>
    <row r="7" spans="1:31" ht="12.75">
      <c r="A7" s="12">
        <v>32750</v>
      </c>
      <c r="B7" s="1">
        <f>SUM(ENFL99:ENFL84!B7)</f>
        <v>1</v>
      </c>
      <c r="C7" s="1">
        <f>SUM(ENFL99:ENFL84!C7)</f>
        <v>6</v>
      </c>
      <c r="D7" s="1">
        <f>SUM(ENFL99:ENFL84!D7)</f>
        <v>4</v>
      </c>
      <c r="E7" s="1">
        <f>SUM(ENFL99:ENFL84!E7)</f>
        <v>2</v>
      </c>
      <c r="F7" s="1">
        <f>SUM(ENFL99:ENFL84!F7)</f>
        <v>0</v>
      </c>
      <c r="G7" s="1">
        <f>SUM(ENFL99:ENFL84!G7)</f>
        <v>4</v>
      </c>
      <c r="H7" s="1">
        <f>SUM(ENFL99:ENFL84!H7)</f>
        <v>1</v>
      </c>
      <c r="I7" s="1">
        <f>SUM(ENFL99:ENFL84!I7)</f>
        <v>2</v>
      </c>
      <c r="J7" s="9">
        <f t="shared" si="0"/>
        <v>-1</v>
      </c>
      <c r="K7" s="9">
        <f t="shared" si="1"/>
        <v>-1</v>
      </c>
      <c r="L7" s="9">
        <f t="shared" si="7"/>
        <v>-27</v>
      </c>
      <c r="M7" s="9">
        <f t="shared" si="8"/>
        <v>-25</v>
      </c>
      <c r="N7" s="5">
        <f t="shared" si="2"/>
        <v>-0.9017632241813602</v>
      </c>
      <c r="O7" s="10">
        <f t="shared" si="9"/>
        <v>-23.445843828715365</v>
      </c>
      <c r="P7" s="5">
        <f t="shared" si="3"/>
        <v>13.098236775818629</v>
      </c>
      <c r="Q7" s="9">
        <f t="shared" si="4"/>
        <v>11</v>
      </c>
      <c r="R7" s="9">
        <f t="shared" si="5"/>
        <v>9</v>
      </c>
      <c r="T7" s="8" t="s">
        <v>33</v>
      </c>
      <c r="V7" s="5">
        <f>V5*100/(V5+V6)</f>
        <v>42.48959515701854</v>
      </c>
      <c r="W7" s="1" t="s">
        <v>34</v>
      </c>
      <c r="Y7" s="1" t="s">
        <v>34</v>
      </c>
      <c r="Z7" s="10">
        <f>SUM(N25:N31)</f>
        <v>-30.20906801007557</v>
      </c>
      <c r="AA7" s="5">
        <f t="shared" si="6"/>
        <v>16.876574307304786</v>
      </c>
      <c r="AB7" s="10">
        <f>SUM(Q25:Q31)+SUM(R25:R31)</f>
        <v>317</v>
      </c>
      <c r="AC7" s="10">
        <f>100*SUM(R25:R31)/AB7</f>
        <v>39.43217665615142</v>
      </c>
      <c r="AD7" s="15">
        <f t="shared" si="10"/>
        <v>-6.654800594363085</v>
      </c>
      <c r="AE7" s="15">
        <f t="shared" si="11"/>
        <v>10.2217737129417</v>
      </c>
    </row>
    <row r="8" spans="1:31" ht="12.75">
      <c r="A8" s="12">
        <v>32751</v>
      </c>
      <c r="B8" s="1">
        <f>SUM(ENFL99:ENFL84!B8)</f>
        <v>3</v>
      </c>
      <c r="C8" s="1">
        <f>SUM(ENFL99:ENFL84!C8)</f>
        <v>23</v>
      </c>
      <c r="D8" s="1">
        <f>SUM(ENFL99:ENFL84!D8)</f>
        <v>11</v>
      </c>
      <c r="E8" s="1">
        <f>SUM(ENFL99:ENFL84!E8)</f>
        <v>7</v>
      </c>
      <c r="F8" s="1">
        <f>SUM(ENFL99:ENFL84!F8)</f>
        <v>7</v>
      </c>
      <c r="G8" s="1">
        <f>SUM(ENFL99:ENFL84!G8)</f>
        <v>22</v>
      </c>
      <c r="H8" s="1">
        <f>SUM(ENFL99:ENFL84!H8)</f>
        <v>11</v>
      </c>
      <c r="I8" s="1">
        <f>SUM(ENFL99:ENFL84!I8)</f>
        <v>13</v>
      </c>
      <c r="J8" s="9">
        <f t="shared" si="0"/>
        <v>-8</v>
      </c>
      <c r="K8" s="9">
        <f t="shared" si="1"/>
        <v>-5</v>
      </c>
      <c r="L8" s="9">
        <f t="shared" si="7"/>
        <v>-35</v>
      </c>
      <c r="M8" s="9">
        <f t="shared" si="8"/>
        <v>-30</v>
      </c>
      <c r="N8" s="5">
        <f t="shared" si="2"/>
        <v>-5.861460957178841</v>
      </c>
      <c r="O8" s="10">
        <f t="shared" si="9"/>
        <v>-29.307304785894207</v>
      </c>
      <c r="P8" s="5">
        <f t="shared" si="3"/>
        <v>16.372795969773286</v>
      </c>
      <c r="Q8" s="9">
        <f t="shared" si="4"/>
        <v>55</v>
      </c>
      <c r="R8" s="9">
        <f t="shared" si="5"/>
        <v>42</v>
      </c>
      <c r="W8" s="1" t="s">
        <v>35</v>
      </c>
      <c r="X8" s="1" t="s">
        <v>35</v>
      </c>
      <c r="Z8" s="10">
        <f>SUM(N32:N38)</f>
        <v>-13.526448362720403</v>
      </c>
      <c r="AA8" s="5">
        <f t="shared" si="6"/>
        <v>7.556675062972291</v>
      </c>
      <c r="AB8" s="10">
        <f>SUM(Q32:Q38)+SUM(R32:R38)</f>
        <v>260</v>
      </c>
      <c r="AC8" s="10">
        <f>100*SUM(R32:R38)/AB8</f>
        <v>44.23076923076923</v>
      </c>
      <c r="AD8" s="15">
        <f t="shared" si="10"/>
        <v>-3.3423755086223594</v>
      </c>
      <c r="AE8" s="15">
        <f t="shared" si="11"/>
        <v>4.214299554349931</v>
      </c>
    </row>
    <row r="9" spans="1:31" ht="12.75">
      <c r="A9" s="12">
        <v>32752</v>
      </c>
      <c r="B9" s="1">
        <f>SUM(ENFL99:ENFL84!B9)</f>
        <v>1</v>
      </c>
      <c r="C9" s="1">
        <f>SUM(ENFL99:ENFL84!C9)</f>
        <v>5</v>
      </c>
      <c r="D9" s="1">
        <f>SUM(ENFL99:ENFL84!D9)</f>
        <v>0</v>
      </c>
      <c r="E9" s="1">
        <f>SUM(ENFL99:ENFL84!E9)</f>
        <v>5</v>
      </c>
      <c r="F9" s="1">
        <f>SUM(ENFL99:ENFL84!F9)</f>
        <v>6</v>
      </c>
      <c r="G9" s="1">
        <f>SUM(ENFL99:ENFL84!G9)</f>
        <v>11</v>
      </c>
      <c r="H9" s="1">
        <f>SUM(ENFL99:ENFL84!H9)</f>
        <v>4</v>
      </c>
      <c r="I9" s="1">
        <f>SUM(ENFL99:ENFL84!I9)</f>
        <v>7</v>
      </c>
      <c r="J9" s="9">
        <f t="shared" si="0"/>
        <v>-1</v>
      </c>
      <c r="K9" s="9">
        <f t="shared" si="1"/>
        <v>-6</v>
      </c>
      <c r="L9" s="9">
        <f t="shared" si="7"/>
        <v>-36</v>
      </c>
      <c r="M9" s="9">
        <f t="shared" si="8"/>
        <v>-36</v>
      </c>
      <c r="N9" s="5">
        <f t="shared" si="2"/>
        <v>-3.1561712846347607</v>
      </c>
      <c r="O9" s="10">
        <f t="shared" si="9"/>
        <v>-32.46347607052897</v>
      </c>
      <c r="P9" s="5">
        <f t="shared" si="3"/>
        <v>18.136020151133486</v>
      </c>
      <c r="Q9" s="9">
        <f t="shared" si="4"/>
        <v>23</v>
      </c>
      <c r="R9" s="9">
        <f t="shared" si="5"/>
        <v>16</v>
      </c>
      <c r="T9" s="8" t="s">
        <v>36</v>
      </c>
      <c r="V9" s="5"/>
      <c r="W9" s="1" t="s">
        <v>37</v>
      </c>
      <c r="Y9" s="1" t="s">
        <v>37</v>
      </c>
      <c r="Z9" s="10">
        <f>SUM(N39:N45)</f>
        <v>-18.03526448362721</v>
      </c>
      <c r="AA9" s="5">
        <f t="shared" si="6"/>
        <v>10.075566750629724</v>
      </c>
      <c r="AB9" s="10">
        <f>SUM(Q39:Q45)+SUM(R39:R45)</f>
        <v>176</v>
      </c>
      <c r="AC9" s="10">
        <f>100*SUM(R39:R45)/AB9</f>
        <v>38.63636363636363</v>
      </c>
      <c r="AD9" s="15">
        <f t="shared" si="10"/>
        <v>-3.8928326081978475</v>
      </c>
      <c r="AE9" s="15">
        <f t="shared" si="11"/>
        <v>6.182734142431877</v>
      </c>
    </row>
    <row r="10" spans="1:31" ht="12.75">
      <c r="A10" s="12">
        <v>32753</v>
      </c>
      <c r="B10" s="1">
        <f>SUM(ENFL99:ENFL84!B10)</f>
        <v>4</v>
      </c>
      <c r="C10" s="1">
        <f>SUM(ENFL99:ENFL84!C10)</f>
        <v>21</v>
      </c>
      <c r="D10" s="1">
        <f>SUM(ENFL99:ENFL84!D10)</f>
        <v>16</v>
      </c>
      <c r="E10" s="1">
        <f>SUM(ENFL99:ENFL84!E10)</f>
        <v>9</v>
      </c>
      <c r="F10" s="1">
        <f>SUM(ENFL99:ENFL84!F10)</f>
        <v>4</v>
      </c>
      <c r="G10" s="1">
        <f>SUM(ENFL99:ENFL84!G10)</f>
        <v>20</v>
      </c>
      <c r="H10" s="1">
        <f>SUM(ENFL99:ENFL84!H10)</f>
        <v>13</v>
      </c>
      <c r="I10" s="1">
        <f>SUM(ENFL99:ENFL84!I10)</f>
        <v>3</v>
      </c>
      <c r="J10" s="9">
        <f t="shared" si="0"/>
        <v>0</v>
      </c>
      <c r="K10" s="9">
        <f t="shared" si="1"/>
        <v>-8</v>
      </c>
      <c r="L10" s="9">
        <f t="shared" si="7"/>
        <v>-36</v>
      </c>
      <c r="M10" s="9">
        <f t="shared" si="8"/>
        <v>-44</v>
      </c>
      <c r="N10" s="5">
        <f t="shared" si="2"/>
        <v>-3.607052896725441</v>
      </c>
      <c r="O10" s="10">
        <f t="shared" si="9"/>
        <v>-36.07052896725441</v>
      </c>
      <c r="P10" s="5">
        <f t="shared" si="3"/>
        <v>20.151133501259434</v>
      </c>
      <c r="Q10" s="9">
        <f t="shared" si="4"/>
        <v>49</v>
      </c>
      <c r="R10" s="9">
        <f t="shared" si="5"/>
        <v>41</v>
      </c>
      <c r="U10" s="8" t="s">
        <v>2</v>
      </c>
      <c r="V10" s="5">
        <f>100*(+E103/(E103+D103))</f>
        <v>42.78350515463917</v>
      </c>
      <c r="W10" s="8" t="s">
        <v>38</v>
      </c>
      <c r="X10" s="8" t="s">
        <v>38</v>
      </c>
      <c r="Z10" s="10">
        <f>SUM(N46:N52)</f>
        <v>-10.370277078085643</v>
      </c>
      <c r="AA10" s="5">
        <f t="shared" si="6"/>
        <v>5.793450881612089</v>
      </c>
      <c r="AB10" s="10">
        <f>SUM(Q46:Q52)+SUM(R46:R52)</f>
        <v>179</v>
      </c>
      <c r="AC10" s="10">
        <f>100*SUM(R46:R52)/AB10</f>
        <v>43.57541899441341</v>
      </c>
      <c r="AD10" s="15">
        <f t="shared" si="10"/>
        <v>-2.524520495898006</v>
      </c>
      <c r="AE10" s="15">
        <f t="shared" si="11"/>
        <v>3.268930385714084</v>
      </c>
    </row>
    <row r="11" spans="1:31" ht="12.75">
      <c r="A11" s="12">
        <v>32754</v>
      </c>
      <c r="B11" s="1">
        <f>SUM(ENFL99:ENFL84!B11)</f>
        <v>1</v>
      </c>
      <c r="C11" s="1">
        <f>SUM(ENFL99:ENFL84!C11)</f>
        <v>6</v>
      </c>
      <c r="D11" s="1">
        <f>SUM(ENFL99:ENFL84!D11)</f>
        <v>2</v>
      </c>
      <c r="E11" s="1">
        <f>SUM(ENFL99:ENFL84!E11)</f>
        <v>5</v>
      </c>
      <c r="F11" s="1">
        <f>SUM(ENFL99:ENFL84!F11)</f>
        <v>2</v>
      </c>
      <c r="G11" s="1">
        <f>SUM(ENFL99:ENFL84!G11)</f>
        <v>10</v>
      </c>
      <c r="H11" s="1">
        <f>SUM(ENFL99:ENFL84!H11)</f>
        <v>1</v>
      </c>
      <c r="I11" s="1">
        <f>SUM(ENFL99:ENFL84!I11)</f>
        <v>6</v>
      </c>
      <c r="J11" s="9">
        <f t="shared" si="0"/>
        <v>0</v>
      </c>
      <c r="K11" s="9">
        <f t="shared" si="1"/>
        <v>-5</v>
      </c>
      <c r="L11" s="9">
        <f t="shared" si="7"/>
        <v>-36</v>
      </c>
      <c r="M11" s="9">
        <f t="shared" si="8"/>
        <v>-49</v>
      </c>
      <c r="N11" s="5">
        <f t="shared" si="2"/>
        <v>-2.2544080604534007</v>
      </c>
      <c r="O11" s="10">
        <f t="shared" si="9"/>
        <v>-38.32493702770781</v>
      </c>
      <c r="P11" s="5">
        <f t="shared" si="3"/>
        <v>21.410579345088145</v>
      </c>
      <c r="Q11" s="9">
        <f t="shared" si="4"/>
        <v>19</v>
      </c>
      <c r="R11" s="9">
        <f t="shared" si="5"/>
        <v>14</v>
      </c>
      <c r="S11" s="8" t="s">
        <v>39</v>
      </c>
      <c r="U11" s="8" t="s">
        <v>3</v>
      </c>
      <c r="V11" s="5">
        <f>100*(+I103/(I103+H103))</f>
        <v>51.75600739371534</v>
      </c>
      <c r="W11" s="8" t="s">
        <v>40</v>
      </c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176</v>
      </c>
      <c r="AC11" s="10">
        <f>100*SUM(R53:R59)/AB11</f>
        <v>50</v>
      </c>
      <c r="AD11" s="15">
        <f t="shared" si="10"/>
        <v>0</v>
      </c>
      <c r="AE11" s="15">
        <f t="shared" si="11"/>
        <v>0</v>
      </c>
    </row>
    <row r="12" spans="1:31" ht="12.75">
      <c r="A12" s="12">
        <v>32755</v>
      </c>
      <c r="B12" s="1">
        <f>SUM(ENFL99:ENFL84!B12)</f>
        <v>4</v>
      </c>
      <c r="C12" s="1">
        <f>SUM(ENFL99:ENFL84!C12)</f>
        <v>11</v>
      </c>
      <c r="D12" s="1">
        <f>SUM(ENFL99:ENFL84!D12)</f>
        <v>6</v>
      </c>
      <c r="E12" s="1">
        <f>SUM(ENFL99:ENFL84!E12)</f>
        <v>6</v>
      </c>
      <c r="F12" s="1">
        <f>SUM(ENFL99:ENFL84!F12)</f>
        <v>5</v>
      </c>
      <c r="G12" s="1">
        <f>SUM(ENFL99:ENFL84!G12)</f>
        <v>11</v>
      </c>
      <c r="H12" s="1">
        <f>SUM(ENFL99:ENFL84!H12)</f>
        <v>8</v>
      </c>
      <c r="I12" s="1">
        <f>SUM(ENFL99:ENFL84!I12)</f>
        <v>5</v>
      </c>
      <c r="J12" s="9">
        <f t="shared" si="0"/>
        <v>-3</v>
      </c>
      <c r="K12" s="9">
        <f t="shared" si="1"/>
        <v>-3</v>
      </c>
      <c r="L12" s="9">
        <f t="shared" si="7"/>
        <v>-39</v>
      </c>
      <c r="M12" s="9">
        <f t="shared" si="8"/>
        <v>-52</v>
      </c>
      <c r="N12" s="5">
        <f t="shared" si="2"/>
        <v>-2.7052896725440805</v>
      </c>
      <c r="O12" s="10">
        <f t="shared" si="9"/>
        <v>-41.030226700251895</v>
      </c>
      <c r="P12" s="5">
        <f t="shared" si="3"/>
        <v>22.921914357682606</v>
      </c>
      <c r="Q12" s="9">
        <f t="shared" si="4"/>
        <v>31</v>
      </c>
      <c r="R12" s="9">
        <f t="shared" si="5"/>
        <v>25</v>
      </c>
      <c r="U12" s="8" t="s">
        <v>41</v>
      </c>
      <c r="V12" s="5">
        <f>100*((E103+I103)/(E103+D103+I103+H103))</f>
        <v>47.10596616206589</v>
      </c>
      <c r="W12" s="8" t="s">
        <v>42</v>
      </c>
      <c r="X12" s="8" t="s">
        <v>42</v>
      </c>
      <c r="Z12" s="10">
        <f>SUM(N60:N66)</f>
        <v>-3.60705289672544</v>
      </c>
      <c r="AA12" s="5">
        <f t="shared" si="6"/>
        <v>2.0151133501259437</v>
      </c>
      <c r="AB12" s="10">
        <f>SUM(Q60:Q66)+SUM(R60:R66)</f>
        <v>102</v>
      </c>
      <c r="AC12" s="10">
        <f>100*SUM(R60:R66)/AB12</f>
        <v>46.07843137254902</v>
      </c>
      <c r="AD12" s="15">
        <f t="shared" si="10"/>
        <v>-0.9285326221168564</v>
      </c>
      <c r="AE12" s="15">
        <f t="shared" si="11"/>
        <v>1.0865807280090873</v>
      </c>
    </row>
    <row r="13" spans="1:31" ht="12.75">
      <c r="A13" s="12">
        <v>32756</v>
      </c>
      <c r="B13" s="1">
        <f>SUM(ENFL99:ENFL84!B13)</f>
        <v>7</v>
      </c>
      <c r="C13" s="1">
        <f>SUM(ENFL99:ENFL84!C13)</f>
        <v>10</v>
      </c>
      <c r="D13" s="1">
        <f>SUM(ENFL99:ENFL84!D13)</f>
        <v>8</v>
      </c>
      <c r="E13" s="1">
        <f>SUM(ENFL99:ENFL84!E13)</f>
        <v>8</v>
      </c>
      <c r="F13" s="1">
        <f>SUM(ENFL99:ENFL84!F13)</f>
        <v>5</v>
      </c>
      <c r="G13" s="1">
        <f>SUM(ENFL99:ENFL84!G13)</f>
        <v>12</v>
      </c>
      <c r="H13" s="1">
        <f>SUM(ENFL99:ENFL84!H13)</f>
        <v>10</v>
      </c>
      <c r="I13" s="1">
        <f>SUM(ENFL99:ENFL84!I13)</f>
        <v>11</v>
      </c>
      <c r="J13" s="9">
        <f t="shared" si="0"/>
        <v>-1</v>
      </c>
      <c r="K13" s="9">
        <f t="shared" si="1"/>
        <v>4</v>
      </c>
      <c r="L13" s="9">
        <f t="shared" si="7"/>
        <v>-40</v>
      </c>
      <c r="M13" s="9">
        <f t="shared" si="8"/>
        <v>-48</v>
      </c>
      <c r="N13" s="5">
        <f t="shared" si="2"/>
        <v>1.3526448362720402</v>
      </c>
      <c r="O13" s="10">
        <f t="shared" si="9"/>
        <v>-39.67758186397985</v>
      </c>
      <c r="P13" s="5">
        <f t="shared" si="3"/>
        <v>22.166246851385374</v>
      </c>
      <c r="Q13" s="9">
        <f t="shared" si="4"/>
        <v>34</v>
      </c>
      <c r="R13" s="9">
        <f t="shared" si="5"/>
        <v>37</v>
      </c>
      <c r="W13" s="8" t="s">
        <v>43</v>
      </c>
      <c r="Y13" s="8" t="s">
        <v>43</v>
      </c>
      <c r="Z13" s="10">
        <f>SUM(N67:N73)</f>
        <v>-8.566750629722922</v>
      </c>
      <c r="AA13" s="5">
        <f t="shared" si="6"/>
        <v>4.785894206549117</v>
      </c>
      <c r="AB13" s="10">
        <f>SUM(Q67:Q73)+SUM(R67:R73)</f>
        <v>71</v>
      </c>
      <c r="AC13" s="10">
        <f>100*SUM(R67:R73)/AB13</f>
        <v>36.61971830985915</v>
      </c>
      <c r="AD13" s="15">
        <f t="shared" si="10"/>
        <v>-1.7525809770461556</v>
      </c>
      <c r="AE13" s="15">
        <f t="shared" si="11"/>
        <v>3.033313229502962</v>
      </c>
    </row>
    <row r="14" spans="1:31" ht="12.75">
      <c r="A14" s="12">
        <v>32757</v>
      </c>
      <c r="B14" s="1">
        <f>SUM(ENFL99:ENFL84!B14)</f>
        <v>4</v>
      </c>
      <c r="C14" s="1">
        <f>SUM(ENFL99:ENFL84!C14)</f>
        <v>16</v>
      </c>
      <c r="D14" s="1">
        <f>SUM(ENFL99:ENFL84!D14)</f>
        <v>7</v>
      </c>
      <c r="E14" s="1">
        <f>SUM(ENFL99:ENFL84!E14)</f>
        <v>14</v>
      </c>
      <c r="F14" s="1">
        <f>SUM(ENFL99:ENFL84!F14)</f>
        <v>4</v>
      </c>
      <c r="G14" s="1">
        <f>SUM(ENFL99:ENFL84!G14)</f>
        <v>14</v>
      </c>
      <c r="H14" s="1">
        <f>SUM(ENFL99:ENFL84!H14)</f>
        <v>8</v>
      </c>
      <c r="I14" s="1">
        <f>SUM(ENFL99:ENFL84!I14)</f>
        <v>10</v>
      </c>
      <c r="J14" s="9">
        <f t="shared" si="0"/>
        <v>1</v>
      </c>
      <c r="K14" s="9">
        <f t="shared" si="1"/>
        <v>0</v>
      </c>
      <c r="L14" s="9">
        <f t="shared" si="7"/>
        <v>-39</v>
      </c>
      <c r="M14" s="9">
        <f t="shared" si="8"/>
        <v>-48</v>
      </c>
      <c r="N14" s="5">
        <f t="shared" si="2"/>
        <v>0.4508816120906801</v>
      </c>
      <c r="O14" s="10">
        <f t="shared" si="9"/>
        <v>-39.22670025188917</v>
      </c>
      <c r="P14" s="5">
        <f t="shared" si="3"/>
        <v>21.91435768261963</v>
      </c>
      <c r="Q14" s="9">
        <f t="shared" si="4"/>
        <v>38</v>
      </c>
      <c r="R14" s="9">
        <f t="shared" si="5"/>
        <v>39</v>
      </c>
      <c r="T14" s="8"/>
      <c r="W14" s="8" t="s">
        <v>44</v>
      </c>
      <c r="X14" s="8" t="s">
        <v>44</v>
      </c>
      <c r="Z14" s="10">
        <f>SUM(N74:N80)</f>
        <v>-9.919395465994961</v>
      </c>
      <c r="AA14" s="5">
        <f t="shared" si="6"/>
        <v>5.541561712846346</v>
      </c>
      <c r="AB14" s="10">
        <f>SUM(Q74:Q80)+SUM(R74:R80)</f>
        <v>78</v>
      </c>
      <c r="AC14" s="10">
        <f>100*SUM(R74:R80)/AB14</f>
        <v>35.8974358974359</v>
      </c>
      <c r="AD14" s="15">
        <f t="shared" si="10"/>
        <v>-1.9892785635858679</v>
      </c>
      <c r="AE14" s="15">
        <f t="shared" si="11"/>
        <v>3.5522831492604783</v>
      </c>
    </row>
    <row r="15" spans="1:31" ht="12.75">
      <c r="A15" s="12">
        <v>32758</v>
      </c>
      <c r="B15" s="1">
        <f>SUM(ENFL99:ENFL84!B15)</f>
        <v>3</v>
      </c>
      <c r="C15" s="1">
        <f>SUM(ENFL99:ENFL84!C15)</f>
        <v>13</v>
      </c>
      <c r="D15" s="1">
        <f>SUM(ENFL99:ENFL84!D15)</f>
        <v>9</v>
      </c>
      <c r="E15" s="1">
        <f>SUM(ENFL99:ENFL84!E15)</f>
        <v>3</v>
      </c>
      <c r="F15" s="1">
        <f>SUM(ENFL99:ENFL84!F15)</f>
        <v>1</v>
      </c>
      <c r="G15" s="1">
        <f>SUM(ENFL99:ENFL84!G15)</f>
        <v>16</v>
      </c>
      <c r="H15" s="1">
        <f>SUM(ENFL99:ENFL84!H15)</f>
        <v>3</v>
      </c>
      <c r="I15" s="1">
        <f>SUM(ENFL99:ENFL84!I15)</f>
        <v>8</v>
      </c>
      <c r="J15" s="9">
        <f t="shared" si="0"/>
        <v>-4</v>
      </c>
      <c r="K15" s="9">
        <f t="shared" si="1"/>
        <v>-6</v>
      </c>
      <c r="L15" s="9">
        <f t="shared" si="7"/>
        <v>-43</v>
      </c>
      <c r="M15" s="9">
        <f t="shared" si="8"/>
        <v>-54</v>
      </c>
      <c r="N15" s="5">
        <f t="shared" si="2"/>
        <v>-4.508816120906801</v>
      </c>
      <c r="O15" s="10">
        <f t="shared" si="9"/>
        <v>-43.73551637279597</v>
      </c>
      <c r="P15" s="5">
        <f t="shared" si="3"/>
        <v>24.43324937027706</v>
      </c>
      <c r="Q15" s="9">
        <f t="shared" si="4"/>
        <v>33</v>
      </c>
      <c r="R15" s="9">
        <f t="shared" si="5"/>
        <v>23</v>
      </c>
      <c r="T15" s="8"/>
      <c r="W15" s="8" t="s">
        <v>45</v>
      </c>
      <c r="Y15" s="8" t="s">
        <v>45</v>
      </c>
      <c r="Z15" s="10">
        <f>SUM(N81:N87)</f>
        <v>-9.468513853904282</v>
      </c>
      <c r="AA15" s="5">
        <f t="shared" si="6"/>
        <v>5.289672544080603</v>
      </c>
      <c r="AB15" s="10">
        <f>SUM(Q81:Q87)+SUM(R81:R87)</f>
        <v>65</v>
      </c>
      <c r="AC15" s="10">
        <f>100*SUM(R81:R87)/AB15</f>
        <v>33.84615384615385</v>
      </c>
      <c r="AD15" s="15">
        <f t="shared" si="10"/>
        <v>-1.7903507072272813</v>
      </c>
      <c r="AE15" s="15">
        <f t="shared" si="11"/>
        <v>3.4993218368533228</v>
      </c>
    </row>
    <row r="16" spans="1:31" ht="12.75">
      <c r="A16" s="12">
        <v>32759</v>
      </c>
      <c r="B16" s="1">
        <f>SUM(ENFL99:ENFL84!B16)</f>
        <v>3</v>
      </c>
      <c r="C16" s="1">
        <f>SUM(ENFL99:ENFL84!C16)</f>
        <v>10</v>
      </c>
      <c r="D16" s="1">
        <f>SUM(ENFL99:ENFL84!D16)</f>
        <v>9</v>
      </c>
      <c r="E16" s="1">
        <f>SUM(ENFL99:ENFL84!E16)</f>
        <v>6</v>
      </c>
      <c r="F16" s="1">
        <f>SUM(ENFL99:ENFL84!F16)</f>
        <v>3</v>
      </c>
      <c r="G16" s="1">
        <f>SUM(ENFL99:ENFL84!G16)</f>
        <v>10</v>
      </c>
      <c r="H16" s="1">
        <f>SUM(ENFL99:ENFL84!H16)</f>
        <v>5</v>
      </c>
      <c r="I16" s="1">
        <f>SUM(ENFL99:ENFL84!I16)</f>
        <v>4</v>
      </c>
      <c r="J16" s="9">
        <f t="shared" si="0"/>
        <v>2</v>
      </c>
      <c r="K16" s="9">
        <f t="shared" si="1"/>
        <v>-4</v>
      </c>
      <c r="L16" s="9">
        <f t="shared" si="7"/>
        <v>-41</v>
      </c>
      <c r="M16" s="9">
        <f t="shared" si="8"/>
        <v>-58</v>
      </c>
      <c r="N16" s="5">
        <f t="shared" si="2"/>
        <v>-0.9017632241813602</v>
      </c>
      <c r="O16" s="10">
        <f t="shared" si="9"/>
        <v>-44.63727959697733</v>
      </c>
      <c r="P16" s="5">
        <f t="shared" si="3"/>
        <v>24.937027707808546</v>
      </c>
      <c r="Q16" s="9">
        <f t="shared" si="4"/>
        <v>26</v>
      </c>
      <c r="R16" s="9">
        <f t="shared" si="5"/>
        <v>24</v>
      </c>
      <c r="W16" s="8" t="s">
        <v>46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32</v>
      </c>
      <c r="AC16" s="10">
        <f>100*SUM(R88:R94)/AB16</f>
        <v>50</v>
      </c>
      <c r="AD16" s="15">
        <f t="shared" si="10"/>
        <v>0</v>
      </c>
      <c r="AE16" s="15">
        <f t="shared" si="11"/>
        <v>0</v>
      </c>
    </row>
    <row r="17" spans="1:31" ht="15">
      <c r="A17" s="12">
        <v>32760</v>
      </c>
      <c r="B17" s="1">
        <f>SUM(ENFL99:ENFL84!B17)</f>
        <v>4</v>
      </c>
      <c r="C17" s="1">
        <f>SUM(ENFL99:ENFL84!C17)</f>
        <v>9</v>
      </c>
      <c r="D17" s="1">
        <f>SUM(ENFL99:ENFL84!D17)</f>
        <v>8</v>
      </c>
      <c r="E17" s="1">
        <f>SUM(ENFL99:ENFL84!E17)</f>
        <v>6</v>
      </c>
      <c r="F17" s="1">
        <f>SUM(ENFL99:ENFL84!F17)</f>
        <v>3</v>
      </c>
      <c r="G17" s="1">
        <f>SUM(ENFL99:ENFL84!G17)</f>
        <v>9</v>
      </c>
      <c r="H17" s="1">
        <f>SUM(ENFL99:ENFL84!H17)</f>
        <v>2</v>
      </c>
      <c r="I17" s="1">
        <f>SUM(ENFL99:ENFL84!I17)</f>
        <v>7</v>
      </c>
      <c r="J17" s="9">
        <f t="shared" si="0"/>
        <v>1</v>
      </c>
      <c r="K17" s="9">
        <f t="shared" si="1"/>
        <v>-3</v>
      </c>
      <c r="L17" s="9">
        <f t="shared" si="7"/>
        <v>-40</v>
      </c>
      <c r="M17" s="9">
        <f t="shared" si="8"/>
        <v>-61</v>
      </c>
      <c r="N17" s="5">
        <f t="shared" si="2"/>
        <v>-0.9017632241813602</v>
      </c>
      <c r="O17" s="10">
        <f t="shared" si="9"/>
        <v>-45.53904282115869</v>
      </c>
      <c r="P17" s="5">
        <f t="shared" si="3"/>
        <v>25.440806045340032</v>
      </c>
      <c r="Q17" s="9">
        <f t="shared" si="4"/>
        <v>25</v>
      </c>
      <c r="R17" s="9">
        <f t="shared" si="5"/>
        <v>23</v>
      </c>
      <c r="T17" s="8"/>
      <c r="W17" s="8" t="s">
        <v>47</v>
      </c>
      <c r="X17"/>
      <c r="Y17" s="8" t="s">
        <v>47</v>
      </c>
      <c r="Z17" s="10">
        <f>SUM(N95:N101)</f>
        <v>-0.9017632241813603</v>
      </c>
      <c r="AA17" s="5">
        <f t="shared" si="6"/>
        <v>0.5037783375314862</v>
      </c>
      <c r="AB17" s="10">
        <f>SUM(Q95:Q101)+SUM(R95:R101)</f>
        <v>18</v>
      </c>
      <c r="AC17" s="10">
        <f>100*SUM(R95:R101)/AB17</f>
        <v>44.44444444444444</v>
      </c>
      <c r="AD17" s="15">
        <f t="shared" si="10"/>
        <v>-0.22390148334732718</v>
      </c>
      <c r="AE17" s="15">
        <f t="shared" si="11"/>
        <v>0.279876854184159</v>
      </c>
    </row>
    <row r="18" spans="1:31" ht="12.75">
      <c r="A18" s="12">
        <v>32761</v>
      </c>
      <c r="B18" s="1">
        <f>SUM(ENFL99:ENFL84!B18)</f>
        <v>3</v>
      </c>
      <c r="C18" s="1">
        <f>SUM(ENFL99:ENFL84!C18)</f>
        <v>10</v>
      </c>
      <c r="D18" s="1">
        <f>SUM(ENFL99:ENFL84!D18)</f>
        <v>4</v>
      </c>
      <c r="E18" s="1">
        <f>SUM(ENFL99:ENFL84!E18)</f>
        <v>5</v>
      </c>
      <c r="F18" s="1">
        <f>SUM(ENFL99:ENFL84!F18)</f>
        <v>6</v>
      </c>
      <c r="G18" s="1">
        <f>SUM(ENFL99:ENFL84!G18)</f>
        <v>9</v>
      </c>
      <c r="H18" s="1">
        <f>SUM(ENFL99:ENFL84!H18)</f>
        <v>5</v>
      </c>
      <c r="I18" s="1">
        <f>SUM(ENFL99:ENFL84!I18)</f>
        <v>3</v>
      </c>
      <c r="J18" s="9">
        <f t="shared" si="0"/>
        <v>-4</v>
      </c>
      <c r="K18" s="9">
        <f t="shared" si="1"/>
        <v>-7</v>
      </c>
      <c r="L18" s="9">
        <f t="shared" si="7"/>
        <v>-44</v>
      </c>
      <c r="M18" s="9">
        <f t="shared" si="8"/>
        <v>-68</v>
      </c>
      <c r="N18" s="5">
        <f t="shared" si="2"/>
        <v>-4.959697732997482</v>
      </c>
      <c r="O18" s="10">
        <f t="shared" si="9"/>
        <v>-50.49874055415617</v>
      </c>
      <c r="P18" s="5">
        <f t="shared" si="3"/>
        <v>28.211586901763205</v>
      </c>
      <c r="Q18" s="9">
        <f t="shared" si="4"/>
        <v>28</v>
      </c>
      <c r="R18" s="9">
        <f t="shared" si="5"/>
        <v>17</v>
      </c>
      <c r="T18" s="8"/>
      <c r="Y18" s="8" t="s">
        <v>48</v>
      </c>
      <c r="Z18" s="9">
        <f>SUM(Z4:Z17)</f>
        <v>-179.00000000000003</v>
      </c>
      <c r="AA18" s="9">
        <f>SUM(AA4:AA17)</f>
        <v>99.99999999999999</v>
      </c>
      <c r="AB18" s="9">
        <f>SUM(AB4:AB17)</f>
        <v>2643</v>
      </c>
      <c r="AD18" s="15">
        <f>SUM(AD4:AD17)</f>
        <v>-40.381113389014416</v>
      </c>
      <c r="AE18" s="1">
        <f>SUM(AE4:AE17)</f>
        <v>59.61888661098558</v>
      </c>
    </row>
    <row r="19" spans="1:29" ht="15">
      <c r="A19" s="12">
        <v>32762</v>
      </c>
      <c r="B19" s="1">
        <f>SUM(ENFL99:ENFL84!B19)</f>
        <v>2</v>
      </c>
      <c r="C19" s="1">
        <f>SUM(ENFL99:ENFL84!C19)</f>
        <v>9</v>
      </c>
      <c r="D19" s="1">
        <f>SUM(ENFL99:ENFL84!D19)</f>
        <v>6</v>
      </c>
      <c r="E19" s="1">
        <f>SUM(ENFL99:ENFL84!E19)</f>
        <v>3</v>
      </c>
      <c r="F19" s="1">
        <f>SUM(ENFL99:ENFL84!F19)</f>
        <v>0</v>
      </c>
      <c r="G19" s="1">
        <f>SUM(ENFL99:ENFL84!G19)</f>
        <v>12</v>
      </c>
      <c r="H19" s="1">
        <f>SUM(ENFL99:ENFL84!H19)</f>
        <v>1</v>
      </c>
      <c r="I19" s="1">
        <f>SUM(ENFL99:ENFL84!I19)</f>
        <v>7</v>
      </c>
      <c r="J19" s="9">
        <f t="shared" si="0"/>
        <v>-2</v>
      </c>
      <c r="K19" s="9">
        <f t="shared" si="1"/>
        <v>-4</v>
      </c>
      <c r="L19" s="9">
        <f t="shared" si="7"/>
        <v>-46</v>
      </c>
      <c r="M19" s="9">
        <f t="shared" si="8"/>
        <v>-72</v>
      </c>
      <c r="N19" s="5">
        <f t="shared" si="2"/>
        <v>-2.7052896725440805</v>
      </c>
      <c r="O19" s="10">
        <f t="shared" si="9"/>
        <v>-53.204030226700255</v>
      </c>
      <c r="P19" s="5">
        <f t="shared" si="3"/>
        <v>29.72292191435766</v>
      </c>
      <c r="Q19" s="9">
        <f t="shared" si="4"/>
        <v>23</v>
      </c>
      <c r="R19" s="9">
        <f t="shared" si="5"/>
        <v>17</v>
      </c>
      <c r="X19"/>
      <c r="Y19"/>
      <c r="Z19"/>
      <c r="AA19"/>
      <c r="AB19"/>
      <c r="AC19"/>
    </row>
    <row r="20" spans="1:22" ht="12.75">
      <c r="A20" s="12">
        <v>32763</v>
      </c>
      <c r="B20" s="1">
        <f>SUM(ENFL99:ENFL84!B20)</f>
        <v>2</v>
      </c>
      <c r="C20" s="1">
        <f>SUM(ENFL99:ENFL84!C20)</f>
        <v>9</v>
      </c>
      <c r="D20" s="1">
        <f>SUM(ENFL99:ENFL84!D20)</f>
        <v>6</v>
      </c>
      <c r="E20" s="1">
        <f>SUM(ENFL99:ENFL84!E20)</f>
        <v>5</v>
      </c>
      <c r="F20" s="1">
        <f>SUM(ENFL99:ENFL84!F20)</f>
        <v>5</v>
      </c>
      <c r="G20" s="1">
        <f>SUM(ENFL99:ENFL84!G20)</f>
        <v>8</v>
      </c>
      <c r="H20" s="1">
        <f>SUM(ENFL99:ENFL84!H20)</f>
        <v>4</v>
      </c>
      <c r="I20" s="1">
        <f>SUM(ENFL99:ENFL84!I20)</f>
        <v>1</v>
      </c>
      <c r="J20" s="9">
        <f t="shared" si="0"/>
        <v>0</v>
      </c>
      <c r="K20" s="9">
        <f t="shared" si="1"/>
        <v>-8</v>
      </c>
      <c r="L20" s="9">
        <f t="shared" si="7"/>
        <v>-46</v>
      </c>
      <c r="M20" s="9">
        <f t="shared" si="8"/>
        <v>-80</v>
      </c>
      <c r="N20" s="5">
        <f t="shared" si="2"/>
        <v>-3.607052896725441</v>
      </c>
      <c r="O20" s="10">
        <f t="shared" si="9"/>
        <v>-56.811083123425696</v>
      </c>
      <c r="P20" s="5">
        <f t="shared" si="3"/>
        <v>31.738035264483603</v>
      </c>
      <c r="Q20" s="9">
        <f t="shared" si="4"/>
        <v>24</v>
      </c>
      <c r="R20" s="9">
        <f t="shared" si="5"/>
        <v>16</v>
      </c>
      <c r="T20" s="8" t="s">
        <v>72</v>
      </c>
      <c r="V20" s="1">
        <v>14</v>
      </c>
    </row>
    <row r="21" spans="1:25" ht="15">
      <c r="A21" s="12">
        <v>32764</v>
      </c>
      <c r="B21" s="1">
        <f>SUM(ENFL99:ENFL84!B21)</f>
        <v>2</v>
      </c>
      <c r="C21" s="1">
        <f>SUM(ENFL99:ENFL84!C21)</f>
        <v>6</v>
      </c>
      <c r="D21" s="1">
        <f>SUM(ENFL99:ENFL84!D21)</f>
        <v>2</v>
      </c>
      <c r="E21" s="1">
        <f>SUM(ENFL99:ENFL84!E21)</f>
        <v>6</v>
      </c>
      <c r="F21" s="1">
        <f>SUM(ENFL99:ENFL84!F21)</f>
        <v>2</v>
      </c>
      <c r="G21" s="1">
        <f>SUM(ENFL99:ENFL84!G21)</f>
        <v>13</v>
      </c>
      <c r="H21" s="1">
        <f>SUM(ENFL99:ENFL84!H21)</f>
        <v>1</v>
      </c>
      <c r="I21" s="1">
        <f>SUM(ENFL99:ENFL84!I21)</f>
        <v>4</v>
      </c>
      <c r="J21" s="9">
        <f t="shared" si="0"/>
        <v>0</v>
      </c>
      <c r="K21" s="9">
        <f t="shared" si="1"/>
        <v>-10</v>
      </c>
      <c r="L21" s="9">
        <f t="shared" si="7"/>
        <v>-46</v>
      </c>
      <c r="M21" s="9">
        <f t="shared" si="8"/>
        <v>-90</v>
      </c>
      <c r="N21" s="5">
        <f t="shared" si="2"/>
        <v>-4.508816120906801</v>
      </c>
      <c r="O21" s="10">
        <f t="shared" si="9"/>
        <v>-61.3198992443325</v>
      </c>
      <c r="P21" s="5">
        <f t="shared" si="3"/>
        <v>34.256926952141036</v>
      </c>
      <c r="Q21" s="9">
        <f t="shared" si="4"/>
        <v>23</v>
      </c>
      <c r="R21" s="9">
        <f t="shared" si="5"/>
        <v>13</v>
      </c>
      <c r="T21" s="8" t="s">
        <v>73</v>
      </c>
      <c r="V21" s="1">
        <f>AB18/V20</f>
        <v>188.78571428571428</v>
      </c>
      <c r="X21"/>
      <c r="Y21"/>
    </row>
    <row r="22" spans="1:25" ht="15">
      <c r="A22" s="12">
        <v>32765</v>
      </c>
      <c r="B22" s="1">
        <f>SUM(ENFL99:ENFL84!B22)</f>
        <v>11</v>
      </c>
      <c r="C22" s="1">
        <f>SUM(ENFL99:ENFL84!C22)</f>
        <v>9</v>
      </c>
      <c r="D22" s="1">
        <f>SUM(ENFL99:ENFL84!D22)</f>
        <v>13</v>
      </c>
      <c r="E22" s="1">
        <f>SUM(ENFL99:ENFL84!E22)</f>
        <v>4</v>
      </c>
      <c r="F22" s="1">
        <f>SUM(ENFL99:ENFL84!F22)</f>
        <v>5</v>
      </c>
      <c r="G22" s="1">
        <f>SUM(ENFL99:ENFL84!G22)</f>
        <v>22</v>
      </c>
      <c r="H22" s="1">
        <f>SUM(ENFL99:ENFL84!H22)</f>
        <v>5</v>
      </c>
      <c r="I22" s="1">
        <f>SUM(ENFL99:ENFL84!I22)</f>
        <v>3</v>
      </c>
      <c r="J22" s="9">
        <f t="shared" si="0"/>
        <v>-3</v>
      </c>
      <c r="K22" s="9">
        <f t="shared" si="1"/>
        <v>-19</v>
      </c>
      <c r="L22" s="9">
        <f t="shared" si="7"/>
        <v>-49</v>
      </c>
      <c r="M22" s="9">
        <f t="shared" si="8"/>
        <v>-109</v>
      </c>
      <c r="N22" s="5">
        <f t="shared" si="2"/>
        <v>-9.919395465994963</v>
      </c>
      <c r="O22" s="10">
        <f t="shared" si="9"/>
        <v>-71.23929471032746</v>
      </c>
      <c r="P22" s="5">
        <f t="shared" si="3"/>
        <v>39.798488664987374</v>
      </c>
      <c r="Q22" s="9">
        <f t="shared" si="4"/>
        <v>47</v>
      </c>
      <c r="R22" s="9">
        <f t="shared" si="5"/>
        <v>25</v>
      </c>
      <c r="X22"/>
      <c r="Y22"/>
    </row>
    <row r="23" spans="1:25" ht="15">
      <c r="A23" s="12">
        <v>32766</v>
      </c>
      <c r="B23" s="1">
        <f>SUM(ENFL99:ENFL84!B23)</f>
        <v>3</v>
      </c>
      <c r="C23" s="1">
        <f>SUM(ENFL99:ENFL84!C23)</f>
        <v>12</v>
      </c>
      <c r="D23" s="1">
        <f>SUM(ENFL99:ENFL84!D23)</f>
        <v>10</v>
      </c>
      <c r="E23" s="1">
        <f>SUM(ENFL99:ENFL84!E23)</f>
        <v>4</v>
      </c>
      <c r="F23" s="1">
        <f>SUM(ENFL99:ENFL84!F23)</f>
        <v>4</v>
      </c>
      <c r="G23" s="1">
        <f>SUM(ENFL99:ENFL84!G23)</f>
        <v>14</v>
      </c>
      <c r="H23" s="1">
        <f>SUM(ENFL99:ENFL84!H23)</f>
        <v>5</v>
      </c>
      <c r="I23" s="1">
        <f>SUM(ENFL99:ENFL84!I23)</f>
        <v>4</v>
      </c>
      <c r="J23" s="9">
        <f t="shared" si="0"/>
        <v>-1</v>
      </c>
      <c r="K23" s="9">
        <f t="shared" si="1"/>
        <v>-9</v>
      </c>
      <c r="L23" s="9">
        <f t="shared" si="7"/>
        <v>-50</v>
      </c>
      <c r="M23" s="9">
        <f t="shared" si="8"/>
        <v>-118</v>
      </c>
      <c r="N23" s="5">
        <f t="shared" si="2"/>
        <v>-4.508816120906801</v>
      </c>
      <c r="O23" s="10">
        <f t="shared" si="9"/>
        <v>-75.74811083123426</v>
      </c>
      <c r="P23" s="5">
        <f t="shared" si="3"/>
        <v>42.317380352644804</v>
      </c>
      <c r="Q23" s="9">
        <f t="shared" si="4"/>
        <v>33</v>
      </c>
      <c r="R23" s="9">
        <f t="shared" si="5"/>
        <v>23</v>
      </c>
      <c r="T23" s="8"/>
      <c r="X23"/>
      <c r="Y23"/>
    </row>
    <row r="24" spans="1:25" ht="15">
      <c r="A24" s="12">
        <v>32767</v>
      </c>
      <c r="B24" s="1">
        <f>SUM(ENFL99:ENFL84!B24)</f>
        <v>5</v>
      </c>
      <c r="C24" s="1">
        <f>SUM(ENFL99:ENFL84!C24)</f>
        <v>12</v>
      </c>
      <c r="D24" s="1">
        <f>SUM(ENFL99:ENFL84!D24)</f>
        <v>11</v>
      </c>
      <c r="E24" s="1">
        <f>SUM(ENFL99:ENFL84!E24)</f>
        <v>6</v>
      </c>
      <c r="F24" s="1">
        <f>SUM(ENFL99:ENFL84!F24)</f>
        <v>2</v>
      </c>
      <c r="G24" s="1">
        <f>SUM(ENFL99:ENFL84!G24)</f>
        <v>7</v>
      </c>
      <c r="H24" s="1">
        <f>SUM(ENFL99:ENFL84!H24)</f>
        <v>4</v>
      </c>
      <c r="I24" s="1">
        <f>SUM(ENFL99:ENFL84!I24)</f>
        <v>8</v>
      </c>
      <c r="J24" s="9">
        <f t="shared" si="0"/>
        <v>0</v>
      </c>
      <c r="K24" s="9">
        <f t="shared" si="1"/>
        <v>3</v>
      </c>
      <c r="L24" s="9">
        <f t="shared" si="7"/>
        <v>-50</v>
      </c>
      <c r="M24" s="9">
        <f t="shared" si="8"/>
        <v>-115</v>
      </c>
      <c r="N24" s="5">
        <f t="shared" si="2"/>
        <v>1.3526448362720402</v>
      </c>
      <c r="O24" s="10">
        <f t="shared" si="9"/>
        <v>-74.39546599496222</v>
      </c>
      <c r="P24" s="5">
        <f t="shared" si="3"/>
        <v>41.561712846347575</v>
      </c>
      <c r="Q24" s="9">
        <f t="shared" si="4"/>
        <v>26</v>
      </c>
      <c r="R24" s="9">
        <f t="shared" si="5"/>
        <v>29</v>
      </c>
      <c r="T24" s="8"/>
      <c r="X24"/>
      <c r="Y24"/>
    </row>
    <row r="25" spans="1:25" ht="15">
      <c r="A25" s="12">
        <v>32768</v>
      </c>
      <c r="B25" s="1">
        <f>SUM(ENFL99:ENFL84!B25)</f>
        <v>1</v>
      </c>
      <c r="C25" s="1">
        <f>SUM(ENFL99:ENFL84!C25)</f>
        <v>5</v>
      </c>
      <c r="D25" s="1">
        <f>SUM(ENFL99:ENFL84!D25)</f>
        <v>6</v>
      </c>
      <c r="E25" s="1">
        <f>SUM(ENFL99:ENFL84!E25)</f>
        <v>3</v>
      </c>
      <c r="F25" s="1">
        <f>SUM(ENFL99:ENFL84!F25)</f>
        <v>0</v>
      </c>
      <c r="G25" s="1">
        <f>SUM(ENFL99:ENFL84!G25)</f>
        <v>4</v>
      </c>
      <c r="H25" s="1">
        <f>SUM(ENFL99:ENFL84!H25)</f>
        <v>2</v>
      </c>
      <c r="I25" s="1">
        <f>SUM(ENFL99:ENFL84!I25)</f>
        <v>7</v>
      </c>
      <c r="J25" s="9">
        <f t="shared" si="0"/>
        <v>3</v>
      </c>
      <c r="K25" s="9">
        <f t="shared" si="1"/>
        <v>5</v>
      </c>
      <c r="L25" s="9">
        <f t="shared" si="7"/>
        <v>-47</v>
      </c>
      <c r="M25" s="9">
        <f t="shared" si="8"/>
        <v>-110</v>
      </c>
      <c r="N25" s="5">
        <f t="shared" si="2"/>
        <v>3.607052896725441</v>
      </c>
      <c r="O25" s="10">
        <f t="shared" si="9"/>
        <v>-70.78841309823679</v>
      </c>
      <c r="P25" s="5">
        <f t="shared" si="3"/>
        <v>39.54659949622164</v>
      </c>
      <c r="Q25" s="9">
        <f t="shared" si="4"/>
        <v>10</v>
      </c>
      <c r="R25" s="9">
        <f t="shared" si="5"/>
        <v>18</v>
      </c>
      <c r="S25" s="8" t="s">
        <v>49</v>
      </c>
      <c r="X25"/>
      <c r="Y25"/>
    </row>
    <row r="26" spans="1:25" ht="15">
      <c r="A26" s="12">
        <v>32769</v>
      </c>
      <c r="B26" s="1">
        <f>SUM(ENFL99:ENFL84!B26)</f>
        <v>4</v>
      </c>
      <c r="C26" s="1">
        <f>SUM(ENFL99:ENFL84!C26)</f>
        <v>16</v>
      </c>
      <c r="D26" s="1">
        <f>SUM(ENFL99:ENFL84!D26)</f>
        <v>5</v>
      </c>
      <c r="E26" s="1">
        <f>SUM(ENFL99:ENFL84!E26)</f>
        <v>1</v>
      </c>
      <c r="F26" s="1">
        <f>SUM(ENFL99:ENFL84!F26)</f>
        <v>0</v>
      </c>
      <c r="G26" s="1">
        <f>SUM(ENFL99:ENFL84!G26)</f>
        <v>9</v>
      </c>
      <c r="H26" s="1">
        <f>SUM(ENFL99:ENFL84!H26)</f>
        <v>10</v>
      </c>
      <c r="I26" s="1">
        <f>SUM(ENFL99:ENFL84!I26)</f>
        <v>2</v>
      </c>
      <c r="J26" s="9">
        <f t="shared" si="0"/>
        <v>-14</v>
      </c>
      <c r="K26" s="9">
        <f t="shared" si="1"/>
        <v>3</v>
      </c>
      <c r="L26" s="9">
        <f t="shared" si="7"/>
        <v>-61</v>
      </c>
      <c r="M26" s="9">
        <f t="shared" si="8"/>
        <v>-107</v>
      </c>
      <c r="N26" s="5">
        <f t="shared" si="2"/>
        <v>-4.959697732997482</v>
      </c>
      <c r="O26" s="10">
        <f t="shared" si="9"/>
        <v>-75.74811083123427</v>
      </c>
      <c r="P26" s="5">
        <f t="shared" si="3"/>
        <v>42.31738035264481</v>
      </c>
      <c r="Q26" s="9">
        <f t="shared" si="4"/>
        <v>29</v>
      </c>
      <c r="R26" s="9">
        <f t="shared" si="5"/>
        <v>18</v>
      </c>
      <c r="T26" s="8"/>
      <c r="X26"/>
      <c r="Y26"/>
    </row>
    <row r="27" spans="1:25" ht="15">
      <c r="A27" s="12">
        <v>32770</v>
      </c>
      <c r="B27" s="1">
        <f>SUM(ENFL99:ENFL84!B27)</f>
        <v>3</v>
      </c>
      <c r="C27" s="1">
        <f>SUM(ENFL99:ENFL84!C27)</f>
        <v>13</v>
      </c>
      <c r="D27" s="1">
        <f>SUM(ENFL99:ENFL84!D27)</f>
        <v>4</v>
      </c>
      <c r="E27" s="1">
        <f>SUM(ENFL99:ENFL84!E27)</f>
        <v>0</v>
      </c>
      <c r="F27" s="1">
        <f>SUM(ENFL99:ENFL84!F27)</f>
        <v>3</v>
      </c>
      <c r="G27" s="1">
        <f>SUM(ENFL99:ENFL84!G27)</f>
        <v>15</v>
      </c>
      <c r="H27" s="1">
        <f>SUM(ENFL99:ENFL84!H27)</f>
        <v>5</v>
      </c>
      <c r="I27" s="1">
        <f>SUM(ENFL99:ENFL84!I27)</f>
        <v>3</v>
      </c>
      <c r="J27" s="9">
        <f t="shared" si="0"/>
        <v>-12</v>
      </c>
      <c r="K27" s="9">
        <f t="shared" si="1"/>
        <v>-10</v>
      </c>
      <c r="L27" s="9">
        <f t="shared" si="7"/>
        <v>-73</v>
      </c>
      <c r="M27" s="9">
        <f t="shared" si="8"/>
        <v>-117</v>
      </c>
      <c r="N27" s="5">
        <f t="shared" si="2"/>
        <v>-9.919395465994963</v>
      </c>
      <c r="O27" s="10">
        <f t="shared" si="9"/>
        <v>-85.66750629722924</v>
      </c>
      <c r="P27" s="5">
        <f t="shared" si="3"/>
        <v>47.85894206549115</v>
      </c>
      <c r="Q27" s="9">
        <f t="shared" si="4"/>
        <v>34</v>
      </c>
      <c r="R27" s="9">
        <f t="shared" si="5"/>
        <v>12</v>
      </c>
      <c r="T27" s="8"/>
      <c r="X27"/>
      <c r="Y27"/>
    </row>
    <row r="28" spans="1:20" ht="12.75">
      <c r="A28" s="12">
        <v>32771</v>
      </c>
      <c r="B28" s="1">
        <f>SUM(ENFL99:ENFL84!B28)</f>
        <v>0</v>
      </c>
      <c r="C28" s="1">
        <f>SUM(ENFL99:ENFL84!C28)</f>
        <v>14</v>
      </c>
      <c r="D28" s="1">
        <f>SUM(ENFL99:ENFL84!D28)</f>
        <v>6</v>
      </c>
      <c r="E28" s="1">
        <f>SUM(ENFL99:ENFL84!E28)</f>
        <v>1</v>
      </c>
      <c r="F28" s="1">
        <f>SUM(ENFL99:ENFL84!F28)</f>
        <v>4</v>
      </c>
      <c r="G28" s="1">
        <f>SUM(ENFL99:ENFL84!G28)</f>
        <v>10</v>
      </c>
      <c r="H28" s="1">
        <f>SUM(ENFL99:ENFL84!H28)</f>
        <v>5</v>
      </c>
      <c r="I28" s="1">
        <f>SUM(ENFL99:ENFL84!I28)</f>
        <v>5</v>
      </c>
      <c r="J28" s="9">
        <f t="shared" si="0"/>
        <v>-7</v>
      </c>
      <c r="K28" s="9">
        <f t="shared" si="1"/>
        <v>-4</v>
      </c>
      <c r="L28" s="9">
        <f t="shared" si="7"/>
        <v>-80</v>
      </c>
      <c r="M28" s="9">
        <f t="shared" si="8"/>
        <v>-121</v>
      </c>
      <c r="N28" s="5">
        <f t="shared" si="2"/>
        <v>-4.959697732997482</v>
      </c>
      <c r="O28" s="10">
        <f t="shared" si="9"/>
        <v>-90.62720403022672</v>
      </c>
      <c r="P28" s="5">
        <f t="shared" si="3"/>
        <v>50.62972292191432</v>
      </c>
      <c r="Q28" s="9">
        <f t="shared" si="4"/>
        <v>28</v>
      </c>
      <c r="R28" s="9">
        <f t="shared" si="5"/>
        <v>17</v>
      </c>
      <c r="T28" s="8"/>
    </row>
    <row r="29" spans="1:18" ht="12.75">
      <c r="A29" s="12">
        <v>32772</v>
      </c>
      <c r="B29" s="1">
        <f>SUM(ENFL99:ENFL84!B29)</f>
        <v>4</v>
      </c>
      <c r="C29" s="1">
        <f>SUM(ENFL99:ENFL84!C29)</f>
        <v>14</v>
      </c>
      <c r="D29" s="1">
        <f>SUM(ENFL99:ENFL84!D29)</f>
        <v>6</v>
      </c>
      <c r="E29" s="1">
        <f>SUM(ENFL99:ENFL84!E29)</f>
        <v>6</v>
      </c>
      <c r="F29" s="1">
        <f>SUM(ENFL99:ENFL84!F29)</f>
        <v>2</v>
      </c>
      <c r="G29" s="1">
        <f>SUM(ENFL99:ENFL84!G29)</f>
        <v>11</v>
      </c>
      <c r="H29" s="1">
        <f>SUM(ENFL99:ENFL84!H29)</f>
        <v>6</v>
      </c>
      <c r="I29" s="1">
        <f>SUM(ENFL99:ENFL84!I29)</f>
        <v>8</v>
      </c>
      <c r="J29" s="9">
        <f t="shared" si="0"/>
        <v>-6</v>
      </c>
      <c r="K29" s="9">
        <f t="shared" si="1"/>
        <v>1</v>
      </c>
      <c r="L29" s="9">
        <f t="shared" si="7"/>
        <v>-86</v>
      </c>
      <c r="M29" s="9">
        <f t="shared" si="8"/>
        <v>-120</v>
      </c>
      <c r="N29" s="5">
        <f t="shared" si="2"/>
        <v>-2.2544080604534007</v>
      </c>
      <c r="O29" s="10">
        <f t="shared" si="9"/>
        <v>-92.88161209068012</v>
      </c>
      <c r="P29" s="5">
        <f t="shared" si="3"/>
        <v>51.889168765743044</v>
      </c>
      <c r="Q29" s="9">
        <f t="shared" si="4"/>
        <v>31</v>
      </c>
      <c r="R29" s="9">
        <f t="shared" si="5"/>
        <v>26</v>
      </c>
    </row>
    <row r="30" spans="1:20" ht="12.75">
      <c r="A30" s="12">
        <v>32773</v>
      </c>
      <c r="B30" s="1">
        <f>SUM(ENFL99:ENFL84!B30)</f>
        <v>1</v>
      </c>
      <c r="C30" s="1">
        <f>SUM(ENFL99:ENFL84!C30)</f>
        <v>5</v>
      </c>
      <c r="D30" s="1">
        <f>SUM(ENFL99:ENFL84!D30)</f>
        <v>4</v>
      </c>
      <c r="E30" s="1">
        <f>SUM(ENFL99:ENFL84!E30)</f>
        <v>0</v>
      </c>
      <c r="F30" s="1">
        <f>SUM(ENFL99:ENFL84!F30)</f>
        <v>1</v>
      </c>
      <c r="G30" s="1">
        <f>SUM(ENFL99:ENFL84!G30)</f>
        <v>8</v>
      </c>
      <c r="H30" s="1">
        <f>SUM(ENFL99:ENFL84!H30)</f>
        <v>1</v>
      </c>
      <c r="I30" s="1">
        <f>SUM(ENFL99:ENFL84!I30)</f>
        <v>4</v>
      </c>
      <c r="J30" s="9">
        <f t="shared" si="0"/>
        <v>-2</v>
      </c>
      <c r="K30" s="9">
        <f t="shared" si="1"/>
        <v>-4</v>
      </c>
      <c r="L30" s="9">
        <f t="shared" si="7"/>
        <v>-88</v>
      </c>
      <c r="M30" s="9">
        <f t="shared" si="8"/>
        <v>-124</v>
      </c>
      <c r="N30" s="5">
        <f t="shared" si="2"/>
        <v>-2.7052896725440805</v>
      </c>
      <c r="O30" s="10">
        <f t="shared" si="9"/>
        <v>-95.5869017632242</v>
      </c>
      <c r="P30" s="5">
        <f t="shared" si="3"/>
        <v>53.400503778337495</v>
      </c>
      <c r="Q30" s="9">
        <f t="shared" si="4"/>
        <v>15</v>
      </c>
      <c r="R30" s="9">
        <f t="shared" si="5"/>
        <v>9</v>
      </c>
      <c r="T30" s="8"/>
    </row>
    <row r="31" spans="1:20" ht="12.75">
      <c r="A31" s="12">
        <v>32774</v>
      </c>
      <c r="B31" s="1">
        <f>SUM(ENFL99:ENFL84!B31)</f>
        <v>7</v>
      </c>
      <c r="C31" s="1">
        <f>SUM(ENFL99:ENFL84!C31)</f>
        <v>20</v>
      </c>
      <c r="D31" s="1">
        <f>SUM(ENFL99:ENFL84!D31)</f>
        <v>13</v>
      </c>
      <c r="E31" s="1">
        <f>SUM(ENFL99:ENFL84!E31)</f>
        <v>3</v>
      </c>
      <c r="F31" s="1">
        <f>SUM(ENFL99:ENFL84!F31)</f>
        <v>7</v>
      </c>
      <c r="G31" s="1">
        <f>SUM(ENFL99:ENFL84!G31)</f>
        <v>11</v>
      </c>
      <c r="H31" s="1">
        <f>SUM(ENFL99:ENFL84!H31)</f>
        <v>5</v>
      </c>
      <c r="I31" s="1">
        <f>SUM(ENFL99:ENFL84!I31)</f>
        <v>4</v>
      </c>
      <c r="J31" s="9">
        <f t="shared" si="0"/>
        <v>-11</v>
      </c>
      <c r="K31" s="9">
        <f t="shared" si="1"/>
        <v>-9</v>
      </c>
      <c r="L31" s="9">
        <f t="shared" si="7"/>
        <v>-99</v>
      </c>
      <c r="M31" s="9">
        <f t="shared" si="8"/>
        <v>-133</v>
      </c>
      <c r="N31" s="5">
        <f t="shared" si="2"/>
        <v>-9.017632241813603</v>
      </c>
      <c r="O31" s="10">
        <f t="shared" si="9"/>
        <v>-104.6045340050378</v>
      </c>
      <c r="P31" s="5">
        <f t="shared" si="3"/>
        <v>58.43828715365236</v>
      </c>
      <c r="Q31" s="9">
        <f t="shared" si="4"/>
        <v>45</v>
      </c>
      <c r="R31" s="9">
        <f t="shared" si="5"/>
        <v>25</v>
      </c>
      <c r="T31" s="8"/>
    </row>
    <row r="32" spans="1:18" ht="12.75">
      <c r="A32" s="12">
        <v>32775</v>
      </c>
      <c r="B32" s="1">
        <f>SUM(ENFL99:ENFL84!B32)</f>
        <v>1</v>
      </c>
      <c r="C32" s="1">
        <f>SUM(ENFL99:ENFL84!C32)</f>
        <v>6</v>
      </c>
      <c r="D32" s="1">
        <f>SUM(ENFL99:ENFL84!D32)</f>
        <v>3</v>
      </c>
      <c r="E32" s="1">
        <f>SUM(ENFL99:ENFL84!E32)</f>
        <v>3</v>
      </c>
      <c r="F32" s="1">
        <f>SUM(ENFL99:ENFL84!F32)</f>
        <v>1</v>
      </c>
      <c r="G32" s="1">
        <f>SUM(ENFL99:ENFL84!G32)</f>
        <v>5</v>
      </c>
      <c r="H32" s="1">
        <f>SUM(ENFL99:ENFL84!H32)</f>
        <v>0</v>
      </c>
      <c r="I32" s="1">
        <f>SUM(ENFL99:ENFL84!I32)</f>
        <v>4</v>
      </c>
      <c r="J32" s="9">
        <f t="shared" si="0"/>
        <v>-1</v>
      </c>
      <c r="K32" s="9">
        <f t="shared" si="1"/>
        <v>-2</v>
      </c>
      <c r="L32" s="9">
        <f t="shared" si="7"/>
        <v>-100</v>
      </c>
      <c r="M32" s="9">
        <f t="shared" si="8"/>
        <v>-135</v>
      </c>
      <c r="N32" s="5">
        <f t="shared" si="2"/>
        <v>-1.3526448362720402</v>
      </c>
      <c r="O32" s="10">
        <f t="shared" si="9"/>
        <v>-105.95717884130984</v>
      </c>
      <c r="P32" s="5">
        <f t="shared" si="3"/>
        <v>59.19395465994958</v>
      </c>
      <c r="Q32" s="9">
        <f t="shared" si="4"/>
        <v>13</v>
      </c>
      <c r="R32" s="9">
        <f t="shared" si="5"/>
        <v>10</v>
      </c>
    </row>
    <row r="33" spans="1:18" ht="12.75">
      <c r="A33" s="12">
        <v>32776</v>
      </c>
      <c r="B33" s="1">
        <f>SUM(ENFL99:ENFL84!B33)</f>
        <v>5</v>
      </c>
      <c r="C33" s="1">
        <f>SUM(ENFL99:ENFL84!C33)</f>
        <v>10</v>
      </c>
      <c r="D33" s="1">
        <f>SUM(ENFL99:ENFL84!D33)</f>
        <v>5</v>
      </c>
      <c r="E33" s="1">
        <f>SUM(ENFL99:ENFL84!E33)</f>
        <v>4</v>
      </c>
      <c r="F33" s="1">
        <f>SUM(ENFL99:ENFL84!F33)</f>
        <v>2</v>
      </c>
      <c r="G33" s="1">
        <f>SUM(ENFL99:ENFL84!G33)</f>
        <v>11</v>
      </c>
      <c r="H33" s="1">
        <f>SUM(ENFL99:ENFL84!H33)</f>
        <v>2</v>
      </c>
      <c r="I33" s="1">
        <f>SUM(ENFL99:ENFL84!I33)</f>
        <v>4</v>
      </c>
      <c r="J33" s="9">
        <f t="shared" si="0"/>
        <v>-6</v>
      </c>
      <c r="K33" s="9">
        <f t="shared" si="1"/>
        <v>-7</v>
      </c>
      <c r="L33" s="9">
        <f t="shared" si="7"/>
        <v>-106</v>
      </c>
      <c r="M33" s="9">
        <f t="shared" si="8"/>
        <v>-142</v>
      </c>
      <c r="N33" s="5">
        <f t="shared" si="2"/>
        <v>-5.861460957178841</v>
      </c>
      <c r="O33" s="10">
        <f t="shared" si="9"/>
        <v>-111.81863979848868</v>
      </c>
      <c r="P33" s="5">
        <f t="shared" si="3"/>
        <v>62.46851385390424</v>
      </c>
      <c r="Q33" s="9">
        <f t="shared" si="4"/>
        <v>28</v>
      </c>
      <c r="R33" s="9">
        <f t="shared" si="5"/>
        <v>15</v>
      </c>
    </row>
    <row r="34" spans="1:18" ht="12.75">
      <c r="A34" s="12">
        <v>32777</v>
      </c>
      <c r="B34" s="1">
        <f>SUM(ENFL99:ENFL84!B34)</f>
        <v>2</v>
      </c>
      <c r="C34" s="1">
        <f>SUM(ENFL99:ENFL84!C34)</f>
        <v>9</v>
      </c>
      <c r="D34" s="1">
        <f>SUM(ENFL99:ENFL84!D34)</f>
        <v>1</v>
      </c>
      <c r="E34" s="1">
        <f>SUM(ENFL99:ENFL84!E34)</f>
        <v>12</v>
      </c>
      <c r="F34" s="1">
        <f>SUM(ENFL99:ENFL84!F34)</f>
        <v>3</v>
      </c>
      <c r="G34" s="1">
        <f>SUM(ENFL99:ENFL84!G34)</f>
        <v>6</v>
      </c>
      <c r="H34" s="1">
        <f>SUM(ENFL99:ENFL84!H34)</f>
        <v>3</v>
      </c>
      <c r="I34" s="1">
        <f>SUM(ENFL99:ENFL84!I34)</f>
        <v>3</v>
      </c>
      <c r="J34" s="9">
        <f t="shared" si="0"/>
        <v>2</v>
      </c>
      <c r="K34" s="9">
        <f t="shared" si="1"/>
        <v>-3</v>
      </c>
      <c r="L34" s="9">
        <f t="shared" si="7"/>
        <v>-104</v>
      </c>
      <c r="M34" s="9">
        <f t="shared" si="8"/>
        <v>-145</v>
      </c>
      <c r="N34" s="5">
        <f t="shared" si="2"/>
        <v>-0.4508816120906801</v>
      </c>
      <c r="O34" s="10">
        <f t="shared" si="9"/>
        <v>-112.26952141057936</v>
      </c>
      <c r="P34" s="5">
        <f t="shared" si="3"/>
        <v>62.720403022669984</v>
      </c>
      <c r="Q34" s="9">
        <f t="shared" si="4"/>
        <v>20</v>
      </c>
      <c r="R34" s="9">
        <f t="shared" si="5"/>
        <v>19</v>
      </c>
    </row>
    <row r="35" spans="1:18" ht="12.75">
      <c r="A35" s="12">
        <v>32778</v>
      </c>
      <c r="B35" s="1">
        <f>SUM(ENFL99:ENFL84!B35)</f>
        <v>2</v>
      </c>
      <c r="C35" s="1">
        <f>SUM(ENFL99:ENFL84!C35)</f>
        <v>9</v>
      </c>
      <c r="D35" s="1">
        <f>SUM(ENFL99:ENFL84!D35)</f>
        <v>6</v>
      </c>
      <c r="E35" s="1">
        <f>SUM(ENFL99:ENFL84!E35)</f>
        <v>6</v>
      </c>
      <c r="F35" s="1">
        <f>SUM(ENFL99:ENFL84!F35)</f>
        <v>5</v>
      </c>
      <c r="G35" s="1">
        <f>SUM(ENFL99:ENFL84!G35)</f>
        <v>6</v>
      </c>
      <c r="H35" s="1">
        <f>SUM(ENFL99:ENFL84!H35)</f>
        <v>3</v>
      </c>
      <c r="I35" s="1">
        <f>SUM(ENFL99:ENFL84!I35)</f>
        <v>5</v>
      </c>
      <c r="J35" s="9">
        <f t="shared" si="0"/>
        <v>1</v>
      </c>
      <c r="K35" s="9">
        <f t="shared" si="1"/>
        <v>-3</v>
      </c>
      <c r="L35" s="9">
        <f t="shared" si="7"/>
        <v>-103</v>
      </c>
      <c r="M35" s="9">
        <f t="shared" si="8"/>
        <v>-148</v>
      </c>
      <c r="N35" s="5">
        <f t="shared" si="2"/>
        <v>-0.9017632241813602</v>
      </c>
      <c r="O35" s="10">
        <f t="shared" si="9"/>
        <v>-113.17128463476072</v>
      </c>
      <c r="P35" s="5">
        <f t="shared" si="3"/>
        <v>63.22418136020147</v>
      </c>
      <c r="Q35" s="9">
        <f t="shared" si="4"/>
        <v>22</v>
      </c>
      <c r="R35" s="9">
        <f t="shared" si="5"/>
        <v>20</v>
      </c>
    </row>
    <row r="36" spans="1:18" ht="12.75">
      <c r="A36" s="12">
        <v>32779</v>
      </c>
      <c r="B36" s="1">
        <f>SUM(ENFL99:ENFL84!B36)</f>
        <v>2</v>
      </c>
      <c r="C36" s="1">
        <f>SUM(ENFL99:ENFL84!C36)</f>
        <v>9</v>
      </c>
      <c r="D36" s="1">
        <f>SUM(ENFL99:ENFL84!D36)</f>
        <v>2</v>
      </c>
      <c r="E36" s="1">
        <f>SUM(ENFL99:ENFL84!E36)</f>
        <v>4</v>
      </c>
      <c r="F36" s="1">
        <f>SUM(ENFL99:ENFL84!F36)</f>
        <v>2</v>
      </c>
      <c r="G36" s="1">
        <f>SUM(ENFL99:ENFL84!G36)</f>
        <v>6</v>
      </c>
      <c r="H36" s="1">
        <f>SUM(ENFL99:ENFL84!H36)</f>
        <v>0</v>
      </c>
      <c r="I36" s="1">
        <f>SUM(ENFL99:ENFL84!I36)</f>
        <v>4</v>
      </c>
      <c r="J36" s="9">
        <f aca="true" t="shared" si="12" ref="J36:J67">-B36-C36+D36+E36</f>
        <v>-5</v>
      </c>
      <c r="K36" s="9">
        <f aca="true" t="shared" si="13" ref="K36:K67">-F36-G36+H36+I36</f>
        <v>-4</v>
      </c>
      <c r="L36" s="9">
        <f t="shared" si="7"/>
        <v>-108</v>
      </c>
      <c r="M36" s="9">
        <f t="shared" si="8"/>
        <v>-152</v>
      </c>
      <c r="N36" s="5">
        <f aca="true" t="shared" si="14" ref="N36:N67">(+J36+K36)*($J$103/($J$103+$K$103))</f>
        <v>-4.057934508816121</v>
      </c>
      <c r="O36" s="10">
        <f t="shared" si="9"/>
        <v>-117.22921914357684</v>
      </c>
      <c r="P36" s="5">
        <f aca="true" t="shared" si="15" ref="P36:P67">O36*100/$N$103</f>
        <v>65.49118387909316</v>
      </c>
      <c r="Q36" s="9">
        <f aca="true" t="shared" si="16" ref="Q36:Q67">+B36+C36+F36+G36</f>
        <v>19</v>
      </c>
      <c r="R36" s="9">
        <f aca="true" t="shared" si="17" ref="R36:R67">D36+E36+H36+I36</f>
        <v>10</v>
      </c>
    </row>
    <row r="37" spans="1:18" ht="12.75">
      <c r="A37" s="12">
        <v>32780</v>
      </c>
      <c r="B37" s="1">
        <f>SUM(ENFL99:ENFL84!B37)</f>
        <v>3</v>
      </c>
      <c r="C37" s="1">
        <f>SUM(ENFL99:ENFL84!C37)</f>
        <v>3</v>
      </c>
      <c r="D37" s="1">
        <f>SUM(ENFL99:ENFL84!D37)</f>
        <v>8</v>
      </c>
      <c r="E37" s="1">
        <f>SUM(ENFL99:ENFL84!E37)</f>
        <v>4</v>
      </c>
      <c r="F37" s="1">
        <f>SUM(ENFL99:ENFL84!F37)</f>
        <v>2</v>
      </c>
      <c r="G37" s="1">
        <f>SUM(ENFL99:ENFL84!G37)</f>
        <v>8</v>
      </c>
      <c r="H37" s="1">
        <f>SUM(ENFL99:ENFL84!H37)</f>
        <v>3</v>
      </c>
      <c r="I37" s="1">
        <f>SUM(ENFL99:ENFL84!I37)</f>
        <v>4</v>
      </c>
      <c r="J37" s="9">
        <f t="shared" si="12"/>
        <v>6</v>
      </c>
      <c r="K37" s="9">
        <f t="shared" si="13"/>
        <v>-3</v>
      </c>
      <c r="L37" s="9">
        <f aca="true" t="shared" si="18" ref="L37:L68">L36+J37</f>
        <v>-102</v>
      </c>
      <c r="M37" s="9">
        <f aca="true" t="shared" si="19" ref="M37:M68">M36+K37</f>
        <v>-155</v>
      </c>
      <c r="N37" s="5">
        <f t="shared" si="14"/>
        <v>1.3526448362720402</v>
      </c>
      <c r="O37" s="10">
        <f aca="true" t="shared" si="20" ref="O37:O68">O36+N37</f>
        <v>-115.87657430730481</v>
      </c>
      <c r="P37" s="5">
        <f t="shared" si="15"/>
        <v>64.73551637279593</v>
      </c>
      <c r="Q37" s="9">
        <f t="shared" si="16"/>
        <v>16</v>
      </c>
      <c r="R37" s="9">
        <f t="shared" si="17"/>
        <v>19</v>
      </c>
    </row>
    <row r="38" spans="1:18" ht="12.75">
      <c r="A38" s="12">
        <v>32781</v>
      </c>
      <c r="B38" s="1">
        <f>SUM(ENFL99:ENFL84!B38)</f>
        <v>4</v>
      </c>
      <c r="C38" s="1">
        <f>SUM(ENFL99:ENFL84!C38)</f>
        <v>10</v>
      </c>
      <c r="D38" s="1">
        <f>SUM(ENFL99:ENFL84!D38)</f>
        <v>8</v>
      </c>
      <c r="E38" s="1">
        <f>SUM(ENFL99:ENFL84!E38)</f>
        <v>8</v>
      </c>
      <c r="F38" s="1">
        <f>SUM(ENFL99:ENFL84!F38)</f>
        <v>3</v>
      </c>
      <c r="G38" s="1">
        <f>SUM(ENFL99:ENFL84!G38)</f>
        <v>10</v>
      </c>
      <c r="H38" s="1">
        <f>SUM(ENFL99:ENFL84!H38)</f>
        <v>4</v>
      </c>
      <c r="I38" s="1">
        <f>SUM(ENFL99:ENFL84!I38)</f>
        <v>2</v>
      </c>
      <c r="J38" s="9">
        <f t="shared" si="12"/>
        <v>2</v>
      </c>
      <c r="K38" s="9">
        <f t="shared" si="13"/>
        <v>-7</v>
      </c>
      <c r="L38" s="9">
        <f t="shared" si="18"/>
        <v>-100</v>
      </c>
      <c r="M38" s="9">
        <f t="shared" si="19"/>
        <v>-162</v>
      </c>
      <c r="N38" s="5">
        <f t="shared" si="14"/>
        <v>-2.2544080604534007</v>
      </c>
      <c r="O38" s="10">
        <f t="shared" si="20"/>
        <v>-118.13098236775821</v>
      </c>
      <c r="P38" s="5">
        <f t="shared" si="15"/>
        <v>65.99496221662464</v>
      </c>
      <c r="Q38" s="9">
        <f t="shared" si="16"/>
        <v>27</v>
      </c>
      <c r="R38" s="9">
        <f t="shared" si="17"/>
        <v>22</v>
      </c>
    </row>
    <row r="39" spans="1:19" ht="12.75">
      <c r="A39" s="12">
        <v>32782</v>
      </c>
      <c r="B39" s="1">
        <f>SUM(ENFL99:ENFL84!B39)</f>
        <v>2</v>
      </c>
      <c r="C39" s="1">
        <f>SUM(ENFL99:ENFL84!C39)</f>
        <v>3</v>
      </c>
      <c r="D39" s="1">
        <f>SUM(ENFL99:ENFL84!D39)</f>
        <v>3</v>
      </c>
      <c r="E39" s="1">
        <f>SUM(ENFL99:ENFL84!E39)</f>
        <v>0</v>
      </c>
      <c r="F39" s="1">
        <f>SUM(ENFL99:ENFL84!F39)</f>
        <v>1</v>
      </c>
      <c r="G39" s="1">
        <f>SUM(ENFL99:ENFL84!G39)</f>
        <v>4</v>
      </c>
      <c r="H39" s="1">
        <f>SUM(ENFL99:ENFL84!H39)</f>
        <v>1</v>
      </c>
      <c r="I39" s="1">
        <f>SUM(ENFL99:ENFL84!I39)</f>
        <v>2</v>
      </c>
      <c r="J39" s="9">
        <f t="shared" si="12"/>
        <v>-2</v>
      </c>
      <c r="K39" s="9">
        <f t="shared" si="13"/>
        <v>-2</v>
      </c>
      <c r="L39" s="9">
        <f t="shared" si="18"/>
        <v>-102</v>
      </c>
      <c r="M39" s="9">
        <f t="shared" si="19"/>
        <v>-164</v>
      </c>
      <c r="N39" s="5">
        <f t="shared" si="14"/>
        <v>-1.8035264483627205</v>
      </c>
      <c r="O39" s="10">
        <f t="shared" si="20"/>
        <v>-119.93450881612092</v>
      </c>
      <c r="P39" s="5">
        <f t="shared" si="15"/>
        <v>67.00251889168761</v>
      </c>
      <c r="Q39" s="9">
        <f t="shared" si="16"/>
        <v>10</v>
      </c>
      <c r="R39" s="9">
        <f t="shared" si="17"/>
        <v>6</v>
      </c>
      <c r="S39" s="8" t="s">
        <v>50</v>
      </c>
    </row>
    <row r="40" spans="1:18" ht="12.75">
      <c r="A40" s="12">
        <v>32783</v>
      </c>
      <c r="B40" s="1">
        <f>SUM(ENFL99:ENFL84!B40)</f>
        <v>0</v>
      </c>
      <c r="C40" s="1">
        <f>SUM(ENFL99:ENFL84!C40)</f>
        <v>6</v>
      </c>
      <c r="D40" s="1">
        <f>SUM(ENFL99:ENFL84!D40)</f>
        <v>0</v>
      </c>
      <c r="E40" s="1">
        <f>SUM(ENFL99:ENFL84!E40)</f>
        <v>0</v>
      </c>
      <c r="F40" s="1">
        <f>SUM(ENFL99:ENFL84!F40)</f>
        <v>1</v>
      </c>
      <c r="G40" s="1">
        <f>SUM(ENFL99:ENFL84!G40)</f>
        <v>10</v>
      </c>
      <c r="H40" s="1">
        <f>SUM(ENFL99:ENFL84!H40)</f>
        <v>1</v>
      </c>
      <c r="I40" s="1">
        <f>SUM(ENFL99:ENFL84!I40)</f>
        <v>2</v>
      </c>
      <c r="J40" s="9">
        <f t="shared" si="12"/>
        <v>-6</v>
      </c>
      <c r="K40" s="9">
        <f t="shared" si="13"/>
        <v>-8</v>
      </c>
      <c r="L40" s="9">
        <f t="shared" si="18"/>
        <v>-108</v>
      </c>
      <c r="M40" s="9">
        <f t="shared" si="19"/>
        <v>-172</v>
      </c>
      <c r="N40" s="5">
        <f t="shared" si="14"/>
        <v>-6.312342569269521</v>
      </c>
      <c r="O40" s="10">
        <f t="shared" si="20"/>
        <v>-126.24685138539044</v>
      </c>
      <c r="P40" s="5">
        <f t="shared" si="15"/>
        <v>70.52896725440802</v>
      </c>
      <c r="Q40" s="9">
        <f t="shared" si="16"/>
        <v>17</v>
      </c>
      <c r="R40" s="9">
        <f t="shared" si="17"/>
        <v>3</v>
      </c>
    </row>
    <row r="41" spans="1:18" ht="12.75">
      <c r="A41" s="12">
        <v>32784</v>
      </c>
      <c r="B41" s="1">
        <f>SUM(ENFL99:ENFL84!B41)</f>
        <v>2</v>
      </c>
      <c r="C41" s="1">
        <f>SUM(ENFL99:ENFL84!C41)</f>
        <v>5</v>
      </c>
      <c r="D41" s="1">
        <f>SUM(ENFL99:ENFL84!D41)</f>
        <v>8</v>
      </c>
      <c r="E41" s="1">
        <f>SUM(ENFL99:ENFL84!E41)</f>
        <v>5</v>
      </c>
      <c r="F41" s="1">
        <f>SUM(ENFL99:ENFL84!F41)</f>
        <v>4</v>
      </c>
      <c r="G41" s="1">
        <f>SUM(ENFL99:ENFL84!G41)</f>
        <v>9</v>
      </c>
      <c r="H41" s="1">
        <f>SUM(ENFL99:ENFL84!H41)</f>
        <v>2</v>
      </c>
      <c r="I41" s="1">
        <f>SUM(ENFL99:ENFL84!I41)</f>
        <v>5</v>
      </c>
      <c r="J41" s="9">
        <f t="shared" si="12"/>
        <v>6</v>
      </c>
      <c r="K41" s="9">
        <f t="shared" si="13"/>
        <v>-6</v>
      </c>
      <c r="L41" s="9">
        <f t="shared" si="18"/>
        <v>-102</v>
      </c>
      <c r="M41" s="9">
        <f t="shared" si="19"/>
        <v>-178</v>
      </c>
      <c r="N41" s="5">
        <f t="shared" si="14"/>
        <v>0</v>
      </c>
      <c r="O41" s="10">
        <f t="shared" si="20"/>
        <v>-126.24685138539044</v>
      </c>
      <c r="P41" s="5">
        <f t="shared" si="15"/>
        <v>70.52896725440802</v>
      </c>
      <c r="Q41" s="9">
        <f t="shared" si="16"/>
        <v>20</v>
      </c>
      <c r="R41" s="9">
        <f t="shared" si="17"/>
        <v>20</v>
      </c>
    </row>
    <row r="42" spans="1:18" ht="12.75">
      <c r="A42" s="12">
        <v>32785</v>
      </c>
      <c r="B42" s="1">
        <f>SUM(ENFL99:ENFL84!B42)</f>
        <v>3</v>
      </c>
      <c r="C42" s="1">
        <f>SUM(ENFL99:ENFL84!C42)</f>
        <v>5</v>
      </c>
      <c r="D42" s="1">
        <f>SUM(ENFL99:ENFL84!D42)</f>
        <v>6</v>
      </c>
      <c r="E42" s="1">
        <f>SUM(ENFL99:ENFL84!E42)</f>
        <v>2</v>
      </c>
      <c r="F42" s="1">
        <f>SUM(ENFL99:ENFL84!F42)</f>
        <v>0</v>
      </c>
      <c r="G42" s="1">
        <f>SUM(ENFL99:ENFL84!G42)</f>
        <v>3</v>
      </c>
      <c r="H42" s="1">
        <f>SUM(ENFL99:ENFL84!H42)</f>
        <v>4</v>
      </c>
      <c r="I42" s="1">
        <f>SUM(ENFL99:ENFL84!I42)</f>
        <v>2</v>
      </c>
      <c r="J42" s="9">
        <f t="shared" si="12"/>
        <v>0</v>
      </c>
      <c r="K42" s="9">
        <f t="shared" si="13"/>
        <v>3</v>
      </c>
      <c r="L42" s="9">
        <f t="shared" si="18"/>
        <v>-102</v>
      </c>
      <c r="M42" s="9">
        <f t="shared" si="19"/>
        <v>-175</v>
      </c>
      <c r="N42" s="5">
        <f t="shared" si="14"/>
        <v>1.3526448362720402</v>
      </c>
      <c r="O42" s="10">
        <f t="shared" si="20"/>
        <v>-124.89420654911841</v>
      </c>
      <c r="P42" s="5">
        <f t="shared" si="15"/>
        <v>69.77329974811079</v>
      </c>
      <c r="Q42" s="9">
        <f t="shared" si="16"/>
        <v>11</v>
      </c>
      <c r="R42" s="9">
        <f t="shared" si="17"/>
        <v>14</v>
      </c>
    </row>
    <row r="43" spans="1:18" ht="12.75">
      <c r="A43" s="12">
        <v>32786</v>
      </c>
      <c r="B43" s="1">
        <f>SUM(ENFL99:ENFL84!B43)</f>
        <v>6</v>
      </c>
      <c r="C43" s="1">
        <f>SUM(ENFL99:ENFL84!C43)</f>
        <v>9</v>
      </c>
      <c r="D43" s="1">
        <f>SUM(ENFL99:ENFL84!D43)</f>
        <v>2</v>
      </c>
      <c r="E43" s="1">
        <f>SUM(ENFL99:ENFL84!E43)</f>
        <v>1</v>
      </c>
      <c r="F43" s="1">
        <f>SUM(ENFL99:ENFL84!F43)</f>
        <v>0</v>
      </c>
      <c r="G43" s="1">
        <f>SUM(ENFL99:ENFL84!G43)</f>
        <v>5</v>
      </c>
      <c r="H43" s="1">
        <f>SUM(ENFL99:ENFL84!H43)</f>
        <v>4</v>
      </c>
      <c r="I43" s="1">
        <f>SUM(ENFL99:ENFL84!I43)</f>
        <v>3</v>
      </c>
      <c r="J43" s="9">
        <f t="shared" si="12"/>
        <v>-12</v>
      </c>
      <c r="K43" s="9">
        <f t="shared" si="13"/>
        <v>2</v>
      </c>
      <c r="L43" s="9">
        <f t="shared" si="18"/>
        <v>-114</v>
      </c>
      <c r="M43" s="9">
        <f t="shared" si="19"/>
        <v>-173</v>
      </c>
      <c r="N43" s="5">
        <f t="shared" si="14"/>
        <v>-4.508816120906801</v>
      </c>
      <c r="O43" s="10">
        <f t="shared" si="20"/>
        <v>-129.40302267002522</v>
      </c>
      <c r="P43" s="5">
        <f t="shared" si="15"/>
        <v>72.29219143576822</v>
      </c>
      <c r="Q43" s="9">
        <f t="shared" si="16"/>
        <v>20</v>
      </c>
      <c r="R43" s="9">
        <f t="shared" si="17"/>
        <v>10</v>
      </c>
    </row>
    <row r="44" spans="1:18" ht="12.75">
      <c r="A44" s="12">
        <v>32787</v>
      </c>
      <c r="B44" s="1">
        <f>SUM(ENFL99:ENFL84!B44)</f>
        <v>3</v>
      </c>
      <c r="C44" s="1">
        <f>SUM(ENFL99:ENFL84!C44)</f>
        <v>4</v>
      </c>
      <c r="D44" s="1">
        <f>SUM(ENFL99:ENFL84!D44)</f>
        <v>3</v>
      </c>
      <c r="E44" s="1">
        <f>SUM(ENFL99:ENFL84!E44)</f>
        <v>3</v>
      </c>
      <c r="F44" s="1">
        <f>SUM(ENFL99:ENFL84!F44)</f>
        <v>2</v>
      </c>
      <c r="G44" s="1">
        <f>SUM(ENFL99:ENFL84!G44)</f>
        <v>4</v>
      </c>
      <c r="H44" s="1">
        <f>SUM(ENFL99:ENFL84!H44)</f>
        <v>1</v>
      </c>
      <c r="I44" s="1">
        <f>SUM(ENFL99:ENFL84!I44)</f>
        <v>2</v>
      </c>
      <c r="J44" s="9">
        <f t="shared" si="12"/>
        <v>-1</v>
      </c>
      <c r="K44" s="9">
        <f t="shared" si="13"/>
        <v>-3</v>
      </c>
      <c r="L44" s="9">
        <f t="shared" si="18"/>
        <v>-115</v>
      </c>
      <c r="M44" s="9">
        <f t="shared" si="19"/>
        <v>-176</v>
      </c>
      <c r="N44" s="5">
        <f t="shared" si="14"/>
        <v>-1.8035264483627205</v>
      </c>
      <c r="O44" s="10">
        <f t="shared" si="20"/>
        <v>-131.20654911838795</v>
      </c>
      <c r="P44" s="5">
        <f t="shared" si="15"/>
        <v>73.2997481108312</v>
      </c>
      <c r="Q44" s="9">
        <f t="shared" si="16"/>
        <v>13</v>
      </c>
      <c r="R44" s="9">
        <f t="shared" si="17"/>
        <v>9</v>
      </c>
    </row>
    <row r="45" spans="1:18" ht="12.75">
      <c r="A45" s="12">
        <v>32788</v>
      </c>
      <c r="B45" s="1">
        <f>SUM(ENFL99:ENFL84!B45)</f>
        <v>3</v>
      </c>
      <c r="C45" s="1">
        <f>SUM(ENFL99:ENFL84!C45)</f>
        <v>6</v>
      </c>
      <c r="D45" s="1">
        <f>SUM(ENFL99:ENFL84!D45)</f>
        <v>2</v>
      </c>
      <c r="E45" s="1">
        <f>SUM(ENFL99:ENFL84!E45)</f>
        <v>3</v>
      </c>
      <c r="F45" s="1">
        <f>SUM(ENFL99:ENFL84!F45)</f>
        <v>3</v>
      </c>
      <c r="G45" s="1">
        <f>SUM(ENFL99:ENFL84!G45)</f>
        <v>5</v>
      </c>
      <c r="H45" s="1">
        <f>SUM(ENFL99:ENFL84!H45)</f>
        <v>0</v>
      </c>
      <c r="I45" s="1">
        <f>SUM(ENFL99:ENFL84!I45)</f>
        <v>1</v>
      </c>
      <c r="J45" s="9">
        <f t="shared" si="12"/>
        <v>-4</v>
      </c>
      <c r="K45" s="9">
        <f t="shared" si="13"/>
        <v>-7</v>
      </c>
      <c r="L45" s="9">
        <f t="shared" si="18"/>
        <v>-119</v>
      </c>
      <c r="M45" s="9">
        <f t="shared" si="19"/>
        <v>-183</v>
      </c>
      <c r="N45" s="5">
        <f t="shared" si="14"/>
        <v>-4.959697732997482</v>
      </c>
      <c r="O45" s="10">
        <f t="shared" si="20"/>
        <v>-136.16624685138544</v>
      </c>
      <c r="P45" s="5">
        <f t="shared" si="15"/>
        <v>76.07052896725438</v>
      </c>
      <c r="Q45" s="9">
        <f t="shared" si="16"/>
        <v>17</v>
      </c>
      <c r="R45" s="9">
        <f t="shared" si="17"/>
        <v>6</v>
      </c>
    </row>
    <row r="46" spans="1:18" ht="12.75">
      <c r="A46" s="12">
        <v>32789</v>
      </c>
      <c r="B46" s="1">
        <f>SUM(ENFL99:ENFL84!B46)</f>
        <v>4</v>
      </c>
      <c r="C46" s="1">
        <f>SUM(ENFL99:ENFL84!C46)</f>
        <v>6</v>
      </c>
      <c r="D46" s="1">
        <f>SUM(ENFL99:ENFL84!D46)</f>
        <v>0</v>
      </c>
      <c r="E46" s="1">
        <f>SUM(ENFL99:ENFL84!E46)</f>
        <v>0</v>
      </c>
      <c r="F46" s="1">
        <f>SUM(ENFL99:ENFL84!F46)</f>
        <v>2</v>
      </c>
      <c r="G46" s="1">
        <f>SUM(ENFL99:ENFL84!G46)</f>
        <v>3</v>
      </c>
      <c r="H46" s="1">
        <f>SUM(ENFL99:ENFL84!H46)</f>
        <v>1</v>
      </c>
      <c r="I46" s="1">
        <f>SUM(ENFL99:ENFL84!I46)</f>
        <v>5</v>
      </c>
      <c r="J46" s="9">
        <f t="shared" si="12"/>
        <v>-10</v>
      </c>
      <c r="K46" s="9">
        <f t="shared" si="13"/>
        <v>1</v>
      </c>
      <c r="L46" s="9">
        <f t="shared" si="18"/>
        <v>-129</v>
      </c>
      <c r="M46" s="9">
        <f t="shared" si="19"/>
        <v>-182</v>
      </c>
      <c r="N46" s="5">
        <f t="shared" si="14"/>
        <v>-4.057934508816121</v>
      </c>
      <c r="O46" s="10">
        <f t="shared" si="20"/>
        <v>-140.22418136020156</v>
      </c>
      <c r="P46" s="5">
        <f t="shared" si="15"/>
        <v>78.33753148614605</v>
      </c>
      <c r="Q46" s="9">
        <f t="shared" si="16"/>
        <v>15</v>
      </c>
      <c r="R46" s="9">
        <f t="shared" si="17"/>
        <v>6</v>
      </c>
    </row>
    <row r="47" spans="1:18" ht="12.75">
      <c r="A47" s="12">
        <v>32790</v>
      </c>
      <c r="B47" s="1">
        <f>SUM(ENFL99:ENFL84!B47)</f>
        <v>3</v>
      </c>
      <c r="C47" s="1">
        <f>SUM(ENFL99:ENFL84!C47)</f>
        <v>6</v>
      </c>
      <c r="D47" s="1">
        <f>SUM(ENFL99:ENFL84!D47)</f>
        <v>2</v>
      </c>
      <c r="E47" s="1">
        <f>SUM(ENFL99:ENFL84!E47)</f>
        <v>0</v>
      </c>
      <c r="F47" s="1">
        <f>SUM(ENFL99:ENFL84!F47)</f>
        <v>0</v>
      </c>
      <c r="G47" s="1">
        <f>SUM(ENFL99:ENFL84!G47)</f>
        <v>1</v>
      </c>
      <c r="H47" s="1">
        <f>SUM(ENFL99:ENFL84!H47)</f>
        <v>0</v>
      </c>
      <c r="I47" s="1">
        <f>SUM(ENFL99:ENFL84!I47)</f>
        <v>0</v>
      </c>
      <c r="J47" s="9">
        <f t="shared" si="12"/>
        <v>-7</v>
      </c>
      <c r="K47" s="9">
        <f t="shared" si="13"/>
        <v>-1</v>
      </c>
      <c r="L47" s="9">
        <f t="shared" si="18"/>
        <v>-136</v>
      </c>
      <c r="M47" s="9">
        <f t="shared" si="19"/>
        <v>-183</v>
      </c>
      <c r="N47" s="5">
        <f t="shared" si="14"/>
        <v>-3.607052896725441</v>
      </c>
      <c r="O47" s="10">
        <f t="shared" si="20"/>
        <v>-143.831234256927</v>
      </c>
      <c r="P47" s="5">
        <f t="shared" si="15"/>
        <v>80.35264483627199</v>
      </c>
      <c r="Q47" s="9">
        <f t="shared" si="16"/>
        <v>10</v>
      </c>
      <c r="R47" s="9">
        <f t="shared" si="17"/>
        <v>2</v>
      </c>
    </row>
    <row r="48" spans="1:18" ht="12.75">
      <c r="A48" s="12">
        <v>32791</v>
      </c>
      <c r="B48" s="1">
        <f>SUM(ENFL99:ENFL84!B48)</f>
        <v>1</v>
      </c>
      <c r="C48" s="1">
        <f>SUM(ENFL99:ENFL84!C48)</f>
        <v>1</v>
      </c>
      <c r="D48" s="1">
        <f>SUM(ENFL99:ENFL84!D48)</f>
        <v>2</v>
      </c>
      <c r="E48" s="1">
        <f>SUM(ENFL99:ENFL84!E48)</f>
        <v>1</v>
      </c>
      <c r="F48" s="1">
        <f>SUM(ENFL99:ENFL84!F48)</f>
        <v>1</v>
      </c>
      <c r="G48" s="1">
        <f>SUM(ENFL99:ENFL84!G48)</f>
        <v>6</v>
      </c>
      <c r="H48" s="1">
        <f>SUM(ENFL99:ENFL84!H48)</f>
        <v>0</v>
      </c>
      <c r="I48" s="1">
        <f>SUM(ENFL99:ENFL84!I48)</f>
        <v>3</v>
      </c>
      <c r="J48" s="9">
        <f t="shared" si="12"/>
        <v>1</v>
      </c>
      <c r="K48" s="9">
        <f t="shared" si="13"/>
        <v>-4</v>
      </c>
      <c r="L48" s="9">
        <f t="shared" si="18"/>
        <v>-135</v>
      </c>
      <c r="M48" s="9">
        <f t="shared" si="19"/>
        <v>-187</v>
      </c>
      <c r="N48" s="5">
        <f t="shared" si="14"/>
        <v>-1.3526448362720402</v>
      </c>
      <c r="O48" s="10">
        <f t="shared" si="20"/>
        <v>-145.18387909319904</v>
      </c>
      <c r="P48" s="5">
        <f t="shared" si="15"/>
        <v>81.10831234256922</v>
      </c>
      <c r="Q48" s="9">
        <f t="shared" si="16"/>
        <v>9</v>
      </c>
      <c r="R48" s="9">
        <f t="shared" si="17"/>
        <v>6</v>
      </c>
    </row>
    <row r="49" spans="1:18" ht="12.75">
      <c r="A49" s="12">
        <v>32792</v>
      </c>
      <c r="B49" s="1">
        <f>SUM(ENFL99:ENFL84!B49)</f>
        <v>0</v>
      </c>
      <c r="C49" s="1">
        <f>SUM(ENFL99:ENFL84!C49)</f>
        <v>4</v>
      </c>
      <c r="D49" s="1">
        <f>SUM(ENFL99:ENFL84!D49)</f>
        <v>1</v>
      </c>
      <c r="E49" s="1">
        <f>SUM(ENFL99:ENFL84!E49)</f>
        <v>2</v>
      </c>
      <c r="F49" s="1">
        <f>SUM(ENFL99:ENFL84!F49)</f>
        <v>2</v>
      </c>
      <c r="G49" s="1">
        <f>SUM(ENFL99:ENFL84!G49)</f>
        <v>3</v>
      </c>
      <c r="H49" s="1">
        <f>SUM(ENFL99:ENFL84!H49)</f>
        <v>1</v>
      </c>
      <c r="I49" s="1">
        <f>SUM(ENFL99:ENFL84!I49)</f>
        <v>2</v>
      </c>
      <c r="J49" s="9">
        <f t="shared" si="12"/>
        <v>-1</v>
      </c>
      <c r="K49" s="9">
        <f t="shared" si="13"/>
        <v>-2</v>
      </c>
      <c r="L49" s="9">
        <f t="shared" si="18"/>
        <v>-136</v>
      </c>
      <c r="M49" s="9">
        <f t="shared" si="19"/>
        <v>-189</v>
      </c>
      <c r="N49" s="5">
        <f t="shared" si="14"/>
        <v>-1.3526448362720402</v>
      </c>
      <c r="O49" s="10">
        <f t="shared" si="20"/>
        <v>-146.5365239294711</v>
      </c>
      <c r="P49" s="5">
        <f t="shared" si="15"/>
        <v>81.86397984886646</v>
      </c>
      <c r="Q49" s="9">
        <f t="shared" si="16"/>
        <v>9</v>
      </c>
      <c r="R49" s="9">
        <f t="shared" si="17"/>
        <v>6</v>
      </c>
    </row>
    <row r="50" spans="1:18" ht="12.75">
      <c r="A50" s="12">
        <v>32793</v>
      </c>
      <c r="B50" s="1">
        <f>SUM(ENFL99:ENFL84!B50)</f>
        <v>2</v>
      </c>
      <c r="C50" s="1">
        <f>SUM(ENFL99:ENFL84!C50)</f>
        <v>7</v>
      </c>
      <c r="D50" s="1">
        <f>SUM(ENFL99:ENFL84!D50)</f>
        <v>9</v>
      </c>
      <c r="E50" s="1">
        <f>SUM(ENFL99:ENFL84!E50)</f>
        <v>4</v>
      </c>
      <c r="F50" s="1">
        <f>SUM(ENFL99:ENFL84!F50)</f>
        <v>5</v>
      </c>
      <c r="G50" s="1">
        <f>SUM(ENFL99:ENFL84!G50)</f>
        <v>9</v>
      </c>
      <c r="H50" s="1">
        <f>SUM(ENFL99:ENFL84!H50)</f>
        <v>12</v>
      </c>
      <c r="I50" s="1">
        <f>SUM(ENFL99:ENFL84!I50)</f>
        <v>7</v>
      </c>
      <c r="J50" s="9">
        <f t="shared" si="12"/>
        <v>4</v>
      </c>
      <c r="K50" s="9">
        <f t="shared" si="13"/>
        <v>5</v>
      </c>
      <c r="L50" s="9">
        <f t="shared" si="18"/>
        <v>-132</v>
      </c>
      <c r="M50" s="9">
        <f t="shared" si="19"/>
        <v>-184</v>
      </c>
      <c r="N50" s="5">
        <f t="shared" si="14"/>
        <v>4.057934508816121</v>
      </c>
      <c r="O50" s="10">
        <f t="shared" si="20"/>
        <v>-142.47858942065497</v>
      </c>
      <c r="P50" s="5">
        <f t="shared" si="15"/>
        <v>79.59697732997478</v>
      </c>
      <c r="Q50" s="9">
        <f t="shared" si="16"/>
        <v>23</v>
      </c>
      <c r="R50" s="9">
        <f t="shared" si="17"/>
        <v>32</v>
      </c>
    </row>
    <row r="51" spans="1:18" ht="12.75">
      <c r="A51" s="12">
        <v>32794</v>
      </c>
      <c r="B51" s="1">
        <f>SUM(ENFL99:ENFL84!B51)</f>
        <v>1</v>
      </c>
      <c r="C51" s="1">
        <f>SUM(ENFL99:ENFL84!C51)</f>
        <v>4</v>
      </c>
      <c r="D51" s="1">
        <f>SUM(ENFL99:ENFL84!D51)</f>
        <v>1</v>
      </c>
      <c r="E51" s="1">
        <f>SUM(ENFL99:ENFL84!E51)</f>
        <v>1</v>
      </c>
      <c r="F51" s="1">
        <f>SUM(ENFL99:ENFL84!F51)</f>
        <v>2</v>
      </c>
      <c r="G51" s="1">
        <f>SUM(ENFL99:ENFL84!G51)</f>
        <v>5</v>
      </c>
      <c r="H51" s="1">
        <f>SUM(ENFL99:ENFL84!H51)</f>
        <v>1</v>
      </c>
      <c r="I51" s="1">
        <f>SUM(ENFL99:ENFL84!I51)</f>
        <v>2</v>
      </c>
      <c r="J51" s="9">
        <f t="shared" si="12"/>
        <v>-3</v>
      </c>
      <c r="K51" s="9">
        <f t="shared" si="13"/>
        <v>-4</v>
      </c>
      <c r="L51" s="9">
        <f t="shared" si="18"/>
        <v>-135</v>
      </c>
      <c r="M51" s="9">
        <f t="shared" si="19"/>
        <v>-188</v>
      </c>
      <c r="N51" s="5">
        <f t="shared" si="14"/>
        <v>-3.1561712846347607</v>
      </c>
      <c r="O51" s="10">
        <f t="shared" si="20"/>
        <v>-145.63476070528972</v>
      </c>
      <c r="P51" s="5">
        <f t="shared" si="15"/>
        <v>81.36020151133498</v>
      </c>
      <c r="Q51" s="9">
        <f t="shared" si="16"/>
        <v>12</v>
      </c>
      <c r="R51" s="9">
        <f t="shared" si="17"/>
        <v>5</v>
      </c>
    </row>
    <row r="52" spans="1:18" ht="12.75">
      <c r="A52" s="12">
        <v>32795</v>
      </c>
      <c r="B52" s="1">
        <f>SUM(ENFL99:ENFL84!B52)</f>
        <v>4</v>
      </c>
      <c r="C52" s="1">
        <f>SUM(ENFL99:ENFL84!C52)</f>
        <v>7</v>
      </c>
      <c r="D52" s="1">
        <f>SUM(ENFL99:ENFL84!D52)</f>
        <v>3</v>
      </c>
      <c r="E52" s="1">
        <f>SUM(ENFL99:ENFL84!E52)</f>
        <v>8</v>
      </c>
      <c r="F52" s="1">
        <f>SUM(ENFL99:ENFL84!F52)</f>
        <v>1</v>
      </c>
      <c r="G52" s="1">
        <f>SUM(ENFL99:ENFL84!G52)</f>
        <v>11</v>
      </c>
      <c r="H52" s="1">
        <f>SUM(ENFL99:ENFL84!H52)</f>
        <v>7</v>
      </c>
      <c r="I52" s="1">
        <f>SUM(ENFL99:ENFL84!I52)</f>
        <v>3</v>
      </c>
      <c r="J52" s="9">
        <f t="shared" si="12"/>
        <v>0</v>
      </c>
      <c r="K52" s="9">
        <f t="shared" si="13"/>
        <v>-2</v>
      </c>
      <c r="L52" s="9">
        <f t="shared" si="18"/>
        <v>-135</v>
      </c>
      <c r="M52" s="9">
        <f t="shared" si="19"/>
        <v>-190</v>
      </c>
      <c r="N52" s="5">
        <f t="shared" si="14"/>
        <v>-0.9017632241813602</v>
      </c>
      <c r="O52" s="10">
        <f t="shared" si="20"/>
        <v>-146.5365239294711</v>
      </c>
      <c r="P52" s="5">
        <f t="shared" si="15"/>
        <v>81.86397984886646</v>
      </c>
      <c r="Q52" s="9">
        <f t="shared" si="16"/>
        <v>23</v>
      </c>
      <c r="R52" s="9">
        <f t="shared" si="17"/>
        <v>21</v>
      </c>
    </row>
    <row r="53" spans="1:19" ht="12.75">
      <c r="A53" s="12">
        <v>32796</v>
      </c>
      <c r="B53" s="1">
        <f>SUM(ENFL99:ENFL84!B53)</f>
        <v>0</v>
      </c>
      <c r="C53" s="1">
        <f>SUM(ENFL99:ENFL84!C53)</f>
        <v>3</v>
      </c>
      <c r="D53" s="1">
        <f>SUM(ENFL99:ENFL84!D53)</f>
        <v>0</v>
      </c>
      <c r="E53" s="1">
        <f>SUM(ENFL99:ENFL84!E53)</f>
        <v>3</v>
      </c>
      <c r="F53" s="1">
        <f>SUM(ENFL99:ENFL84!F53)</f>
        <v>0</v>
      </c>
      <c r="G53" s="1">
        <f>SUM(ENFL99:ENFL84!G53)</f>
        <v>1</v>
      </c>
      <c r="H53" s="1">
        <f>SUM(ENFL99:ENFL84!H53)</f>
        <v>3</v>
      </c>
      <c r="I53" s="1">
        <f>SUM(ENFL99:ENFL84!I53)</f>
        <v>1</v>
      </c>
      <c r="J53" s="9">
        <f t="shared" si="12"/>
        <v>0</v>
      </c>
      <c r="K53" s="9">
        <f t="shared" si="13"/>
        <v>3</v>
      </c>
      <c r="L53" s="9">
        <f t="shared" si="18"/>
        <v>-135</v>
      </c>
      <c r="M53" s="9">
        <f t="shared" si="19"/>
        <v>-187</v>
      </c>
      <c r="N53" s="5">
        <f t="shared" si="14"/>
        <v>1.3526448362720402</v>
      </c>
      <c r="O53" s="10">
        <f t="shared" si="20"/>
        <v>-145.18387909319904</v>
      </c>
      <c r="P53" s="5">
        <f t="shared" si="15"/>
        <v>81.10831234256922</v>
      </c>
      <c r="Q53" s="9">
        <f t="shared" si="16"/>
        <v>4</v>
      </c>
      <c r="R53" s="9">
        <f t="shared" si="17"/>
        <v>7</v>
      </c>
      <c r="S53" s="8" t="s">
        <v>51</v>
      </c>
    </row>
    <row r="54" spans="1:18" ht="12.75">
      <c r="A54" s="12">
        <v>32797</v>
      </c>
      <c r="B54" s="1">
        <f>SUM(ENFL99:ENFL84!B54)</f>
        <v>4</v>
      </c>
      <c r="C54" s="1">
        <f>SUM(ENFL99:ENFL84!C54)</f>
        <v>7</v>
      </c>
      <c r="D54" s="1">
        <f>SUM(ENFL99:ENFL84!D54)</f>
        <v>9</v>
      </c>
      <c r="E54" s="1">
        <f>SUM(ENFL99:ENFL84!E54)</f>
        <v>3</v>
      </c>
      <c r="F54" s="1">
        <f>SUM(ENFL99:ENFL84!F54)</f>
        <v>2</v>
      </c>
      <c r="G54" s="1">
        <f>SUM(ENFL99:ENFL84!G54)</f>
        <v>4</v>
      </c>
      <c r="H54" s="1">
        <f>SUM(ENFL99:ENFL84!H54)</f>
        <v>1</v>
      </c>
      <c r="I54" s="1">
        <f>SUM(ENFL99:ENFL84!I54)</f>
        <v>3</v>
      </c>
      <c r="J54" s="9">
        <f t="shared" si="12"/>
        <v>1</v>
      </c>
      <c r="K54" s="9">
        <f t="shared" si="13"/>
        <v>-2</v>
      </c>
      <c r="L54" s="9">
        <f t="shared" si="18"/>
        <v>-134</v>
      </c>
      <c r="M54" s="9">
        <f t="shared" si="19"/>
        <v>-189</v>
      </c>
      <c r="N54" s="5">
        <f t="shared" si="14"/>
        <v>-0.4508816120906801</v>
      </c>
      <c r="O54" s="10">
        <f t="shared" si="20"/>
        <v>-145.63476070528972</v>
      </c>
      <c r="P54" s="5">
        <f t="shared" si="15"/>
        <v>81.36020151133498</v>
      </c>
      <c r="Q54" s="9">
        <f t="shared" si="16"/>
        <v>17</v>
      </c>
      <c r="R54" s="9">
        <f t="shared" si="17"/>
        <v>16</v>
      </c>
    </row>
    <row r="55" spans="1:18" ht="12.75">
      <c r="A55" s="12">
        <v>32798</v>
      </c>
      <c r="B55" s="1">
        <f>SUM(ENFL99:ENFL84!B55)</f>
        <v>1</v>
      </c>
      <c r="C55" s="1">
        <f>SUM(ENFL99:ENFL84!C55)</f>
        <v>4</v>
      </c>
      <c r="D55" s="1">
        <f>SUM(ENFL99:ENFL84!D55)</f>
        <v>2</v>
      </c>
      <c r="E55" s="1">
        <f>SUM(ENFL99:ENFL84!E55)</f>
        <v>3</v>
      </c>
      <c r="F55" s="1">
        <f>SUM(ENFL99:ENFL84!F55)</f>
        <v>0</v>
      </c>
      <c r="G55" s="1">
        <f>SUM(ENFL99:ENFL84!G55)</f>
        <v>7</v>
      </c>
      <c r="H55" s="1">
        <f>SUM(ENFL99:ENFL84!H55)</f>
        <v>4</v>
      </c>
      <c r="I55" s="1">
        <f>SUM(ENFL99:ENFL84!I55)</f>
        <v>4</v>
      </c>
      <c r="J55" s="9">
        <f t="shared" si="12"/>
        <v>0</v>
      </c>
      <c r="K55" s="9">
        <f t="shared" si="13"/>
        <v>1</v>
      </c>
      <c r="L55" s="9">
        <f t="shared" si="18"/>
        <v>-134</v>
      </c>
      <c r="M55" s="9">
        <f t="shared" si="19"/>
        <v>-188</v>
      </c>
      <c r="N55" s="5">
        <f t="shared" si="14"/>
        <v>0.4508816120906801</v>
      </c>
      <c r="O55" s="10">
        <f t="shared" si="20"/>
        <v>-145.18387909319904</v>
      </c>
      <c r="P55" s="5">
        <f t="shared" si="15"/>
        <v>81.10831234256922</v>
      </c>
      <c r="Q55" s="9">
        <f t="shared" si="16"/>
        <v>12</v>
      </c>
      <c r="R55" s="9">
        <f t="shared" si="17"/>
        <v>13</v>
      </c>
    </row>
    <row r="56" spans="1:18" ht="12.75">
      <c r="A56" s="12">
        <v>32799</v>
      </c>
      <c r="B56" s="1">
        <f>SUM(ENFL99:ENFL84!B56)</f>
        <v>3</v>
      </c>
      <c r="C56" s="1">
        <f>SUM(ENFL99:ENFL84!C56)</f>
        <v>4</v>
      </c>
      <c r="D56" s="1">
        <f>SUM(ENFL99:ENFL84!D56)</f>
        <v>3</v>
      </c>
      <c r="E56" s="1">
        <f>SUM(ENFL99:ENFL84!E56)</f>
        <v>0</v>
      </c>
      <c r="F56" s="1">
        <f>SUM(ENFL99:ENFL84!F56)</f>
        <v>1</v>
      </c>
      <c r="G56" s="1">
        <f>SUM(ENFL99:ENFL84!G56)</f>
        <v>6</v>
      </c>
      <c r="H56" s="1">
        <f>SUM(ENFL99:ENFL84!H56)</f>
        <v>1</v>
      </c>
      <c r="I56" s="1">
        <f>SUM(ENFL99:ENFL84!I56)</f>
        <v>2</v>
      </c>
      <c r="J56" s="9">
        <f t="shared" si="12"/>
        <v>-4</v>
      </c>
      <c r="K56" s="9">
        <f t="shared" si="13"/>
        <v>-4</v>
      </c>
      <c r="L56" s="9">
        <f t="shared" si="18"/>
        <v>-138</v>
      </c>
      <c r="M56" s="9">
        <f t="shared" si="19"/>
        <v>-192</v>
      </c>
      <c r="N56" s="5">
        <f t="shared" si="14"/>
        <v>-3.607052896725441</v>
      </c>
      <c r="O56" s="10">
        <f t="shared" si="20"/>
        <v>-148.79093198992447</v>
      </c>
      <c r="P56" s="5">
        <f t="shared" si="15"/>
        <v>83.12342569269516</v>
      </c>
      <c r="Q56" s="9">
        <f t="shared" si="16"/>
        <v>14</v>
      </c>
      <c r="R56" s="9">
        <f t="shared" si="17"/>
        <v>6</v>
      </c>
    </row>
    <row r="57" spans="1:18" ht="12.75">
      <c r="A57" s="12">
        <v>32800</v>
      </c>
      <c r="B57" s="1">
        <f>SUM(ENFL99:ENFL84!B57)</f>
        <v>6</v>
      </c>
      <c r="C57" s="1">
        <f>SUM(ENFL99:ENFL84!C57)</f>
        <v>6</v>
      </c>
      <c r="D57" s="1">
        <f>SUM(ENFL99:ENFL84!D57)</f>
        <v>3</v>
      </c>
      <c r="E57" s="1">
        <f>SUM(ENFL99:ENFL84!E57)</f>
        <v>0</v>
      </c>
      <c r="F57" s="1">
        <f>SUM(ENFL99:ENFL84!F57)</f>
        <v>2</v>
      </c>
      <c r="G57" s="1">
        <f>SUM(ENFL99:ENFL84!G57)</f>
        <v>9</v>
      </c>
      <c r="H57" s="1">
        <f>SUM(ENFL99:ENFL84!H57)</f>
        <v>3</v>
      </c>
      <c r="I57" s="1">
        <f>SUM(ENFL99:ENFL84!I57)</f>
        <v>3</v>
      </c>
      <c r="J57" s="9">
        <f t="shared" si="12"/>
        <v>-9</v>
      </c>
      <c r="K57" s="9">
        <f t="shared" si="13"/>
        <v>-5</v>
      </c>
      <c r="L57" s="9">
        <f t="shared" si="18"/>
        <v>-147</v>
      </c>
      <c r="M57" s="9">
        <f t="shared" si="19"/>
        <v>-197</v>
      </c>
      <c r="N57" s="5">
        <f t="shared" si="14"/>
        <v>-6.312342569269521</v>
      </c>
      <c r="O57" s="10">
        <f t="shared" si="20"/>
        <v>-155.103274559194</v>
      </c>
      <c r="P57" s="5">
        <f t="shared" si="15"/>
        <v>86.64987405541557</v>
      </c>
      <c r="Q57" s="9">
        <f t="shared" si="16"/>
        <v>23</v>
      </c>
      <c r="R57" s="9">
        <f t="shared" si="17"/>
        <v>9</v>
      </c>
    </row>
    <row r="58" spans="1:18" ht="12.75">
      <c r="A58" s="12">
        <v>32801</v>
      </c>
      <c r="B58" s="1">
        <f>SUM(ENFL99:ENFL84!B58)</f>
        <v>2</v>
      </c>
      <c r="C58" s="1">
        <f>SUM(ENFL99:ENFL84!C58)</f>
        <v>3</v>
      </c>
      <c r="D58" s="1">
        <f>SUM(ENFL99:ENFL84!D58)</f>
        <v>5</v>
      </c>
      <c r="E58" s="1">
        <f>SUM(ENFL99:ENFL84!E58)</f>
        <v>1</v>
      </c>
      <c r="F58" s="1">
        <f>SUM(ENFL99:ENFL84!F58)</f>
        <v>0</v>
      </c>
      <c r="G58" s="1">
        <f>SUM(ENFL99:ENFL84!G58)</f>
        <v>2</v>
      </c>
      <c r="H58" s="1">
        <f>SUM(ENFL99:ENFL84!H58)</f>
        <v>3</v>
      </c>
      <c r="I58" s="1">
        <f>SUM(ENFL99:ENFL84!I58)</f>
        <v>7</v>
      </c>
      <c r="J58" s="9">
        <f t="shared" si="12"/>
        <v>1</v>
      </c>
      <c r="K58" s="9">
        <f t="shared" si="13"/>
        <v>8</v>
      </c>
      <c r="L58" s="9">
        <f t="shared" si="18"/>
        <v>-146</v>
      </c>
      <c r="M58" s="9">
        <f t="shared" si="19"/>
        <v>-189</v>
      </c>
      <c r="N58" s="5">
        <f t="shared" si="14"/>
        <v>4.057934508816121</v>
      </c>
      <c r="O58" s="10">
        <f t="shared" si="20"/>
        <v>-151.0453400503779</v>
      </c>
      <c r="P58" s="5">
        <f t="shared" si="15"/>
        <v>84.3828715365239</v>
      </c>
      <c r="Q58" s="9">
        <f t="shared" si="16"/>
        <v>7</v>
      </c>
      <c r="R58" s="9">
        <f t="shared" si="17"/>
        <v>16</v>
      </c>
    </row>
    <row r="59" spans="1:18" ht="12.75">
      <c r="A59" s="12">
        <v>32802</v>
      </c>
      <c r="B59" s="1">
        <f>SUM(ENFL99:ENFL84!B59)</f>
        <v>3</v>
      </c>
      <c r="C59" s="1">
        <f>SUM(ENFL99:ENFL84!C59)</f>
        <v>4</v>
      </c>
      <c r="D59" s="1">
        <f>SUM(ENFL99:ENFL84!D59)</f>
        <v>6</v>
      </c>
      <c r="E59" s="1">
        <f>SUM(ENFL99:ENFL84!E59)</f>
        <v>3</v>
      </c>
      <c r="F59" s="1">
        <f>SUM(ENFL99:ENFL84!F59)</f>
        <v>2</v>
      </c>
      <c r="G59" s="1">
        <f>SUM(ENFL99:ENFL84!G59)</f>
        <v>2</v>
      </c>
      <c r="H59" s="1">
        <f>SUM(ENFL99:ENFL84!H59)</f>
        <v>6</v>
      </c>
      <c r="I59" s="1">
        <f>SUM(ENFL99:ENFL84!I59)</f>
        <v>6</v>
      </c>
      <c r="J59" s="9">
        <f t="shared" si="12"/>
        <v>2</v>
      </c>
      <c r="K59" s="9">
        <f t="shared" si="13"/>
        <v>8</v>
      </c>
      <c r="L59" s="9">
        <f t="shared" si="18"/>
        <v>-144</v>
      </c>
      <c r="M59" s="9">
        <f t="shared" si="19"/>
        <v>-181</v>
      </c>
      <c r="N59" s="5">
        <f t="shared" si="14"/>
        <v>4.508816120906801</v>
      </c>
      <c r="O59" s="10">
        <f t="shared" si="20"/>
        <v>-146.5365239294711</v>
      </c>
      <c r="P59" s="5">
        <f t="shared" si="15"/>
        <v>81.86397984886646</v>
      </c>
      <c r="Q59" s="9">
        <f t="shared" si="16"/>
        <v>11</v>
      </c>
      <c r="R59" s="9">
        <f t="shared" si="17"/>
        <v>21</v>
      </c>
    </row>
    <row r="60" spans="1:18" ht="12.75">
      <c r="A60" s="12">
        <v>32803</v>
      </c>
      <c r="B60" s="1">
        <f>SUM(ENFL99:ENFL84!B60)</f>
        <v>2</v>
      </c>
      <c r="C60" s="1">
        <f>SUM(ENFL99:ENFL84!C60)</f>
        <v>1</v>
      </c>
      <c r="D60" s="1">
        <f>SUM(ENFL99:ENFL84!D60)</f>
        <v>1</v>
      </c>
      <c r="E60" s="1">
        <f>SUM(ENFL99:ENFL84!E60)</f>
        <v>0</v>
      </c>
      <c r="F60" s="1">
        <f>SUM(ENFL99:ENFL84!F60)</f>
        <v>4</v>
      </c>
      <c r="G60" s="1">
        <f>SUM(ENFL99:ENFL84!G60)</f>
        <v>4</v>
      </c>
      <c r="H60" s="1">
        <f>SUM(ENFL99:ENFL84!H60)</f>
        <v>3</v>
      </c>
      <c r="I60" s="1">
        <f>SUM(ENFL99:ENFL84!I60)</f>
        <v>3</v>
      </c>
      <c r="J60" s="9">
        <f t="shared" si="12"/>
        <v>-2</v>
      </c>
      <c r="K60" s="9">
        <f t="shared" si="13"/>
        <v>-2</v>
      </c>
      <c r="L60" s="9">
        <f t="shared" si="18"/>
        <v>-146</v>
      </c>
      <c r="M60" s="9">
        <f t="shared" si="19"/>
        <v>-183</v>
      </c>
      <c r="N60" s="5">
        <f t="shared" si="14"/>
        <v>-1.8035264483627205</v>
      </c>
      <c r="O60" s="10">
        <f t="shared" si="20"/>
        <v>-148.34005037783382</v>
      </c>
      <c r="P60" s="5">
        <f t="shared" si="15"/>
        <v>82.87153652392944</v>
      </c>
      <c r="Q60" s="9">
        <f t="shared" si="16"/>
        <v>11</v>
      </c>
      <c r="R60" s="9">
        <f t="shared" si="17"/>
        <v>7</v>
      </c>
    </row>
    <row r="61" spans="1:18" ht="12.75">
      <c r="A61" s="12">
        <v>32804</v>
      </c>
      <c r="B61" s="1">
        <f>SUM(ENFL99:ENFL84!B61)</f>
        <v>0</v>
      </c>
      <c r="C61" s="1">
        <f>SUM(ENFL99:ENFL84!C61)</f>
        <v>5</v>
      </c>
      <c r="D61" s="1">
        <f>SUM(ENFL99:ENFL84!D61)</f>
        <v>2</v>
      </c>
      <c r="E61" s="1">
        <f>SUM(ENFL99:ENFL84!E61)</f>
        <v>2</v>
      </c>
      <c r="F61" s="1">
        <f>SUM(ENFL99:ENFL84!F61)</f>
        <v>2</v>
      </c>
      <c r="G61" s="1">
        <f>SUM(ENFL99:ENFL84!G61)</f>
        <v>5</v>
      </c>
      <c r="H61" s="1">
        <f>SUM(ENFL99:ENFL84!H61)</f>
        <v>0</v>
      </c>
      <c r="I61" s="1">
        <f>SUM(ENFL99:ENFL84!I61)</f>
        <v>2</v>
      </c>
      <c r="J61" s="9">
        <f t="shared" si="12"/>
        <v>-1</v>
      </c>
      <c r="K61" s="9">
        <f t="shared" si="13"/>
        <v>-5</v>
      </c>
      <c r="L61" s="9">
        <f t="shared" si="18"/>
        <v>-147</v>
      </c>
      <c r="M61" s="9">
        <f t="shared" si="19"/>
        <v>-188</v>
      </c>
      <c r="N61" s="5">
        <f t="shared" si="14"/>
        <v>-2.7052896725440805</v>
      </c>
      <c r="O61" s="10">
        <f t="shared" si="20"/>
        <v>-151.0453400503779</v>
      </c>
      <c r="P61" s="5">
        <f t="shared" si="15"/>
        <v>84.3828715365239</v>
      </c>
      <c r="Q61" s="9">
        <f t="shared" si="16"/>
        <v>12</v>
      </c>
      <c r="R61" s="9">
        <f t="shared" si="17"/>
        <v>6</v>
      </c>
    </row>
    <row r="62" spans="1:18" ht="12.75">
      <c r="A62" s="12">
        <v>32805</v>
      </c>
      <c r="B62" s="1">
        <f>SUM(ENFL99:ENFL84!B62)</f>
        <v>1</v>
      </c>
      <c r="C62" s="1">
        <f>SUM(ENFL99:ENFL84!C62)</f>
        <v>2</v>
      </c>
      <c r="D62" s="1">
        <f>SUM(ENFL99:ENFL84!D62)</f>
        <v>4</v>
      </c>
      <c r="E62" s="1">
        <f>SUM(ENFL99:ENFL84!E62)</f>
        <v>1</v>
      </c>
      <c r="F62" s="1">
        <f>SUM(ENFL99:ENFL84!F62)</f>
        <v>1</v>
      </c>
      <c r="G62" s="1">
        <f>SUM(ENFL99:ENFL84!G62)</f>
        <v>4</v>
      </c>
      <c r="H62" s="1">
        <f>SUM(ENFL99:ENFL84!H62)</f>
        <v>0</v>
      </c>
      <c r="I62" s="1">
        <f>SUM(ENFL99:ENFL84!I62)</f>
        <v>4</v>
      </c>
      <c r="J62" s="9">
        <f t="shared" si="12"/>
        <v>2</v>
      </c>
      <c r="K62" s="9">
        <f t="shared" si="13"/>
        <v>-1</v>
      </c>
      <c r="L62" s="9">
        <f t="shared" si="18"/>
        <v>-145</v>
      </c>
      <c r="M62" s="9">
        <f t="shared" si="19"/>
        <v>-189</v>
      </c>
      <c r="N62" s="5">
        <f t="shared" si="14"/>
        <v>0.4508816120906801</v>
      </c>
      <c r="O62" s="10">
        <f t="shared" si="20"/>
        <v>-150.5944584382872</v>
      </c>
      <c r="P62" s="5">
        <f t="shared" si="15"/>
        <v>84.13098236775815</v>
      </c>
      <c r="Q62" s="9">
        <f t="shared" si="16"/>
        <v>8</v>
      </c>
      <c r="R62" s="9">
        <f t="shared" si="17"/>
        <v>9</v>
      </c>
    </row>
    <row r="63" spans="1:18" ht="12.75">
      <c r="A63" s="12">
        <v>32806</v>
      </c>
      <c r="B63" s="1">
        <f>SUM(ENFL99:ENFL84!B63)</f>
        <v>2</v>
      </c>
      <c r="C63" s="1">
        <f>SUM(ENFL99:ENFL84!C63)</f>
        <v>0</v>
      </c>
      <c r="D63" s="1">
        <f>SUM(ENFL99:ENFL84!D63)</f>
        <v>1</v>
      </c>
      <c r="E63" s="1">
        <f>SUM(ENFL99:ENFL84!E63)</f>
        <v>2</v>
      </c>
      <c r="F63" s="1">
        <f>SUM(ENFL99:ENFL84!F63)</f>
        <v>1</v>
      </c>
      <c r="G63" s="1">
        <f>SUM(ENFL99:ENFL84!G63)</f>
        <v>1</v>
      </c>
      <c r="H63" s="1">
        <f>SUM(ENFL99:ENFL84!H63)</f>
        <v>3</v>
      </c>
      <c r="I63" s="1">
        <f>SUM(ENFL99:ENFL84!I63)</f>
        <v>0</v>
      </c>
      <c r="J63" s="9">
        <f t="shared" si="12"/>
        <v>1</v>
      </c>
      <c r="K63" s="9">
        <f t="shared" si="13"/>
        <v>1</v>
      </c>
      <c r="L63" s="9">
        <f t="shared" si="18"/>
        <v>-144</v>
      </c>
      <c r="M63" s="9">
        <f t="shared" si="19"/>
        <v>-188</v>
      </c>
      <c r="N63" s="5">
        <f t="shared" si="14"/>
        <v>0.9017632241813602</v>
      </c>
      <c r="O63" s="10">
        <f t="shared" si="20"/>
        <v>-149.69269521410584</v>
      </c>
      <c r="P63" s="5">
        <f t="shared" si="15"/>
        <v>83.62720403022666</v>
      </c>
      <c r="Q63" s="9">
        <f t="shared" si="16"/>
        <v>4</v>
      </c>
      <c r="R63" s="9">
        <f t="shared" si="17"/>
        <v>6</v>
      </c>
    </row>
    <row r="64" spans="1:18" ht="12.75">
      <c r="A64" s="12">
        <v>32807</v>
      </c>
      <c r="B64" s="1">
        <f>SUM(ENFL99:ENFL84!B64)</f>
        <v>2</v>
      </c>
      <c r="C64" s="1">
        <f>SUM(ENFL99:ENFL84!C64)</f>
        <v>2</v>
      </c>
      <c r="D64" s="1">
        <f>SUM(ENFL99:ENFL84!D64)</f>
        <v>0</v>
      </c>
      <c r="E64" s="1">
        <f>SUM(ENFL99:ENFL84!E64)</f>
        <v>3</v>
      </c>
      <c r="F64" s="1">
        <f>SUM(ENFL99:ENFL84!F64)</f>
        <v>2</v>
      </c>
      <c r="G64" s="1">
        <f>SUM(ENFL99:ENFL84!G64)</f>
        <v>3</v>
      </c>
      <c r="H64" s="1">
        <f>SUM(ENFL99:ENFL84!H64)</f>
        <v>2</v>
      </c>
      <c r="I64" s="1">
        <f>SUM(ENFL99:ENFL84!I64)</f>
        <v>2</v>
      </c>
      <c r="J64" s="9">
        <f t="shared" si="12"/>
        <v>-1</v>
      </c>
      <c r="K64" s="9">
        <f t="shared" si="13"/>
        <v>-1</v>
      </c>
      <c r="L64" s="9">
        <f t="shared" si="18"/>
        <v>-145</v>
      </c>
      <c r="M64" s="9">
        <f t="shared" si="19"/>
        <v>-189</v>
      </c>
      <c r="N64" s="5">
        <f t="shared" si="14"/>
        <v>-0.9017632241813602</v>
      </c>
      <c r="O64" s="10">
        <f t="shared" si="20"/>
        <v>-150.5944584382872</v>
      </c>
      <c r="P64" s="5">
        <f t="shared" si="15"/>
        <v>84.13098236775815</v>
      </c>
      <c r="Q64" s="9">
        <f t="shared" si="16"/>
        <v>9</v>
      </c>
      <c r="R64" s="9">
        <f t="shared" si="17"/>
        <v>7</v>
      </c>
    </row>
    <row r="65" spans="1:18" ht="12.75">
      <c r="A65" s="12">
        <v>32808</v>
      </c>
      <c r="B65" s="1">
        <f>SUM(ENFL99:ENFL84!B65)</f>
        <v>1</v>
      </c>
      <c r="C65" s="1">
        <f>SUM(ENFL99:ENFL84!C65)</f>
        <v>0</v>
      </c>
      <c r="D65" s="1">
        <f>SUM(ENFL99:ENFL84!D65)</f>
        <v>0</v>
      </c>
      <c r="E65" s="1">
        <f>SUM(ENFL99:ENFL84!E65)</f>
        <v>2</v>
      </c>
      <c r="F65" s="1">
        <f>SUM(ENFL99:ENFL84!F65)</f>
        <v>0</v>
      </c>
      <c r="G65" s="1">
        <f>SUM(ENFL99:ENFL84!G65)</f>
        <v>0</v>
      </c>
      <c r="H65" s="1">
        <f>SUM(ENFL99:ENFL84!H65)</f>
        <v>0</v>
      </c>
      <c r="I65" s="1">
        <f>SUM(ENFL99:ENFL84!I65)</f>
        <v>0</v>
      </c>
      <c r="J65" s="9">
        <f t="shared" si="12"/>
        <v>1</v>
      </c>
      <c r="K65" s="9">
        <f t="shared" si="13"/>
        <v>0</v>
      </c>
      <c r="L65" s="9">
        <f t="shared" si="18"/>
        <v>-144</v>
      </c>
      <c r="M65" s="9">
        <f t="shared" si="19"/>
        <v>-189</v>
      </c>
      <c r="N65" s="5">
        <f t="shared" si="14"/>
        <v>0.4508816120906801</v>
      </c>
      <c r="O65" s="10">
        <f t="shared" si="20"/>
        <v>-150.14357682619652</v>
      </c>
      <c r="P65" s="5">
        <f t="shared" si="15"/>
        <v>83.8790931989924</v>
      </c>
      <c r="Q65" s="9">
        <f t="shared" si="16"/>
        <v>1</v>
      </c>
      <c r="R65" s="9">
        <f t="shared" si="17"/>
        <v>2</v>
      </c>
    </row>
    <row r="66" spans="1:18" ht="12.75">
      <c r="A66" s="12">
        <v>32809</v>
      </c>
      <c r="B66" s="1">
        <f>SUM(ENFL99:ENFL84!B66)</f>
        <v>4</v>
      </c>
      <c r="C66" s="1">
        <f>SUM(ENFL99:ENFL84!C66)</f>
        <v>2</v>
      </c>
      <c r="D66" s="1">
        <f>SUM(ENFL99:ENFL84!D66)</f>
        <v>1</v>
      </c>
      <c r="E66" s="1">
        <f>SUM(ENFL99:ENFL84!E66)</f>
        <v>2</v>
      </c>
      <c r="F66" s="1">
        <f>SUM(ENFL99:ENFL84!F66)</f>
        <v>1</v>
      </c>
      <c r="G66" s="1">
        <f>SUM(ENFL99:ENFL84!G66)</f>
        <v>3</v>
      </c>
      <c r="H66" s="1">
        <f>SUM(ENFL99:ENFL84!H66)</f>
        <v>6</v>
      </c>
      <c r="I66" s="1">
        <f>SUM(ENFL99:ENFL84!I66)</f>
        <v>1</v>
      </c>
      <c r="J66" s="9">
        <f t="shared" si="12"/>
        <v>-3</v>
      </c>
      <c r="K66" s="9">
        <f t="shared" si="13"/>
        <v>3</v>
      </c>
      <c r="L66" s="9">
        <f t="shared" si="18"/>
        <v>-147</v>
      </c>
      <c r="M66" s="9">
        <f t="shared" si="19"/>
        <v>-186</v>
      </c>
      <c r="N66" s="5">
        <f t="shared" si="14"/>
        <v>0</v>
      </c>
      <c r="O66" s="10">
        <f t="shared" si="20"/>
        <v>-150.14357682619652</v>
      </c>
      <c r="P66" s="5">
        <f t="shared" si="15"/>
        <v>83.8790931989924</v>
      </c>
      <c r="Q66" s="9">
        <f t="shared" si="16"/>
        <v>10</v>
      </c>
      <c r="R66" s="9">
        <f t="shared" si="17"/>
        <v>10</v>
      </c>
    </row>
    <row r="67" spans="1:19" ht="12.75">
      <c r="A67" s="12">
        <v>32810</v>
      </c>
      <c r="B67" s="1">
        <f>SUM(ENFL99:ENFL84!B67)</f>
        <v>0</v>
      </c>
      <c r="C67" s="1">
        <f>SUM(ENFL99:ENFL84!C67)</f>
        <v>3</v>
      </c>
      <c r="D67" s="1">
        <f>SUM(ENFL99:ENFL84!D67)</f>
        <v>3</v>
      </c>
      <c r="E67" s="1">
        <f>SUM(ENFL99:ENFL84!E67)</f>
        <v>0</v>
      </c>
      <c r="F67" s="1">
        <f>SUM(ENFL99:ENFL84!F67)</f>
        <v>0</v>
      </c>
      <c r="G67" s="1">
        <f>SUM(ENFL99:ENFL84!G67)</f>
        <v>0</v>
      </c>
      <c r="H67" s="1">
        <f>SUM(ENFL99:ENFL84!H67)</f>
        <v>0</v>
      </c>
      <c r="I67" s="1">
        <f>SUM(ENFL99:ENFL84!I67)</f>
        <v>0</v>
      </c>
      <c r="J67" s="9">
        <f t="shared" si="12"/>
        <v>0</v>
      </c>
      <c r="K67" s="9">
        <f t="shared" si="13"/>
        <v>0</v>
      </c>
      <c r="L67" s="9">
        <f t="shared" si="18"/>
        <v>-147</v>
      </c>
      <c r="M67" s="9">
        <f t="shared" si="19"/>
        <v>-186</v>
      </c>
      <c r="N67" s="5">
        <f t="shared" si="14"/>
        <v>0</v>
      </c>
      <c r="O67" s="10">
        <f t="shared" si="20"/>
        <v>-150.14357682619652</v>
      </c>
      <c r="P67" s="5">
        <f t="shared" si="15"/>
        <v>83.8790931989924</v>
      </c>
      <c r="Q67" s="9">
        <f t="shared" si="16"/>
        <v>3</v>
      </c>
      <c r="R67" s="9">
        <f t="shared" si="17"/>
        <v>3</v>
      </c>
      <c r="S67" s="8" t="s">
        <v>52</v>
      </c>
    </row>
    <row r="68" spans="1:18" ht="12.75">
      <c r="A68" s="12">
        <v>32811</v>
      </c>
      <c r="B68" s="1">
        <f>SUM(ENFL99:ENFL84!B68)</f>
        <v>1</v>
      </c>
      <c r="C68" s="1">
        <f>SUM(ENFL99:ENFL84!C68)</f>
        <v>6</v>
      </c>
      <c r="D68" s="1">
        <f>SUM(ENFL99:ENFL84!D68)</f>
        <v>0</v>
      </c>
      <c r="E68" s="1">
        <f>SUM(ENFL99:ENFL84!E68)</f>
        <v>3</v>
      </c>
      <c r="F68" s="1">
        <f>SUM(ENFL99:ENFL84!F68)</f>
        <v>1</v>
      </c>
      <c r="G68" s="1">
        <f>SUM(ENFL99:ENFL84!G68)</f>
        <v>2</v>
      </c>
      <c r="H68" s="1">
        <f>SUM(ENFL99:ENFL84!H68)</f>
        <v>2</v>
      </c>
      <c r="I68" s="1">
        <f>SUM(ENFL99:ENFL84!I68)</f>
        <v>0</v>
      </c>
      <c r="J68" s="9">
        <f aca="true" t="shared" si="21" ref="J68:J101">-B68-C68+D68+E68</f>
        <v>-4</v>
      </c>
      <c r="K68" s="9">
        <f aca="true" t="shared" si="22" ref="K68:K101">-F68-G68+H68+I68</f>
        <v>-1</v>
      </c>
      <c r="L68" s="9">
        <f t="shared" si="18"/>
        <v>-151</v>
      </c>
      <c r="M68" s="9">
        <f t="shared" si="19"/>
        <v>-187</v>
      </c>
      <c r="N68" s="5">
        <f aca="true" t="shared" si="23" ref="N68:N101">(+J68+K68)*($J$103/($J$103+$K$103))</f>
        <v>-2.2544080604534007</v>
      </c>
      <c r="O68" s="10">
        <f t="shared" si="20"/>
        <v>-152.39798488664994</v>
      </c>
      <c r="P68" s="5">
        <f aca="true" t="shared" si="24" ref="P68:P99">O68*100/$N$103</f>
        <v>85.13853904282112</v>
      </c>
      <c r="Q68" s="9">
        <f aca="true" t="shared" si="25" ref="Q68:Q101">+B68+C68+F68+G68</f>
        <v>10</v>
      </c>
      <c r="R68" s="9">
        <f aca="true" t="shared" si="26" ref="R68:R101">D68+E68+H68+I68</f>
        <v>5</v>
      </c>
    </row>
    <row r="69" spans="1:18" ht="12.75">
      <c r="A69" s="12">
        <v>32812</v>
      </c>
      <c r="B69" s="1">
        <f>SUM(ENFL99:ENFL84!B69)</f>
        <v>1</v>
      </c>
      <c r="C69" s="1">
        <f>SUM(ENFL99:ENFL84!C69)</f>
        <v>3</v>
      </c>
      <c r="D69" s="1">
        <f>SUM(ENFL99:ENFL84!D69)</f>
        <v>1</v>
      </c>
      <c r="E69" s="1">
        <f>SUM(ENFL99:ENFL84!E69)</f>
        <v>0</v>
      </c>
      <c r="F69" s="1">
        <f>SUM(ENFL99:ENFL84!F69)</f>
        <v>1</v>
      </c>
      <c r="G69" s="1">
        <f>SUM(ENFL99:ENFL84!G69)</f>
        <v>3</v>
      </c>
      <c r="H69" s="1">
        <f>SUM(ENFL99:ENFL84!H69)</f>
        <v>0</v>
      </c>
      <c r="I69" s="1">
        <f>SUM(ENFL99:ENFL84!I69)</f>
        <v>2</v>
      </c>
      <c r="J69" s="9">
        <f t="shared" si="21"/>
        <v>-3</v>
      </c>
      <c r="K69" s="9">
        <f t="shared" si="22"/>
        <v>-2</v>
      </c>
      <c r="L69" s="9">
        <f aca="true" t="shared" si="27" ref="L69:L101">L68+J69</f>
        <v>-154</v>
      </c>
      <c r="M69" s="9">
        <f aca="true" t="shared" si="28" ref="M69:M101">M68+K69</f>
        <v>-189</v>
      </c>
      <c r="N69" s="5">
        <f t="shared" si="23"/>
        <v>-2.2544080604534007</v>
      </c>
      <c r="O69" s="10">
        <f aca="true" t="shared" si="29" ref="O69:O100">O68+N69</f>
        <v>-154.65239294710335</v>
      </c>
      <c r="P69" s="5">
        <f t="shared" si="24"/>
        <v>86.39798488664985</v>
      </c>
      <c r="Q69" s="9">
        <f t="shared" si="25"/>
        <v>8</v>
      </c>
      <c r="R69" s="9">
        <f t="shared" si="26"/>
        <v>3</v>
      </c>
    </row>
    <row r="70" spans="1:18" ht="12.75">
      <c r="A70" s="12">
        <v>32813</v>
      </c>
      <c r="B70" s="1">
        <f>SUM(ENFL99:ENFL84!B70)</f>
        <v>1</v>
      </c>
      <c r="C70" s="1">
        <f>SUM(ENFL99:ENFL84!C70)</f>
        <v>3</v>
      </c>
      <c r="D70" s="1">
        <f>SUM(ENFL99:ENFL84!D70)</f>
        <v>3</v>
      </c>
      <c r="E70" s="1">
        <f>SUM(ENFL99:ENFL84!E70)</f>
        <v>0</v>
      </c>
      <c r="F70" s="1">
        <f>SUM(ENFL99:ENFL84!F70)</f>
        <v>0</v>
      </c>
      <c r="G70" s="1">
        <f>SUM(ENFL99:ENFL84!G70)</f>
        <v>1</v>
      </c>
      <c r="H70" s="1">
        <f>SUM(ENFL99:ENFL84!H70)</f>
        <v>1</v>
      </c>
      <c r="I70" s="1">
        <f>SUM(ENFL99:ENFL84!I70)</f>
        <v>2</v>
      </c>
      <c r="J70" s="9">
        <f t="shared" si="21"/>
        <v>-1</v>
      </c>
      <c r="K70" s="9">
        <f t="shared" si="22"/>
        <v>2</v>
      </c>
      <c r="L70" s="9">
        <f t="shared" si="27"/>
        <v>-155</v>
      </c>
      <c r="M70" s="9">
        <f t="shared" si="28"/>
        <v>-187</v>
      </c>
      <c r="N70" s="5">
        <f t="shared" si="23"/>
        <v>0.4508816120906801</v>
      </c>
      <c r="O70" s="10">
        <f t="shared" si="29"/>
        <v>-154.20151133501267</v>
      </c>
      <c r="P70" s="5">
        <f t="shared" si="24"/>
        <v>86.14609571788411</v>
      </c>
      <c r="Q70" s="9">
        <f t="shared" si="25"/>
        <v>5</v>
      </c>
      <c r="R70" s="9">
        <f t="shared" si="26"/>
        <v>6</v>
      </c>
    </row>
    <row r="71" spans="1:18" ht="12.75">
      <c r="A71" s="12">
        <v>32814</v>
      </c>
      <c r="B71" s="1">
        <f>SUM(ENFL99:ENFL84!B71)</f>
        <v>0</v>
      </c>
      <c r="C71" s="1">
        <f>SUM(ENFL99:ENFL84!C71)</f>
        <v>2</v>
      </c>
      <c r="D71" s="1">
        <f>SUM(ENFL99:ENFL84!D71)</f>
        <v>1</v>
      </c>
      <c r="E71" s="1">
        <f>SUM(ENFL99:ENFL84!E71)</f>
        <v>2</v>
      </c>
      <c r="F71" s="1">
        <f>SUM(ENFL99:ENFL84!F71)</f>
        <v>3</v>
      </c>
      <c r="G71" s="1">
        <f>SUM(ENFL99:ENFL84!G71)</f>
        <v>4</v>
      </c>
      <c r="H71" s="1">
        <f>SUM(ENFL99:ENFL84!H71)</f>
        <v>0</v>
      </c>
      <c r="I71" s="1">
        <f>SUM(ENFL99:ENFL84!I71)</f>
        <v>2</v>
      </c>
      <c r="J71" s="9">
        <f t="shared" si="21"/>
        <v>1</v>
      </c>
      <c r="K71" s="9">
        <f t="shared" si="22"/>
        <v>-5</v>
      </c>
      <c r="L71" s="9">
        <f t="shared" si="27"/>
        <v>-154</v>
      </c>
      <c r="M71" s="9">
        <f t="shared" si="28"/>
        <v>-192</v>
      </c>
      <c r="N71" s="5">
        <f t="shared" si="23"/>
        <v>-1.8035264483627205</v>
      </c>
      <c r="O71" s="10">
        <f t="shared" si="29"/>
        <v>-156.0050377833754</v>
      </c>
      <c r="P71" s="5">
        <f t="shared" si="24"/>
        <v>87.15365239294708</v>
      </c>
      <c r="Q71" s="9">
        <f t="shared" si="25"/>
        <v>9</v>
      </c>
      <c r="R71" s="9">
        <f t="shared" si="26"/>
        <v>5</v>
      </c>
    </row>
    <row r="72" spans="1:18" ht="12.75">
      <c r="A72" s="12">
        <v>32815</v>
      </c>
      <c r="B72" s="1">
        <f>SUM(ENFL99:ENFL84!B72)</f>
        <v>3</v>
      </c>
      <c r="C72" s="1">
        <f>SUM(ENFL99:ENFL84!C72)</f>
        <v>2</v>
      </c>
      <c r="D72" s="1">
        <f>SUM(ENFL99:ENFL84!D72)</f>
        <v>0</v>
      </c>
      <c r="E72" s="1">
        <f>SUM(ENFL99:ENFL84!E72)</f>
        <v>0</v>
      </c>
      <c r="F72" s="1">
        <f>SUM(ENFL99:ENFL84!F72)</f>
        <v>1</v>
      </c>
      <c r="G72" s="1">
        <f>SUM(ENFL99:ENFL84!G72)</f>
        <v>0</v>
      </c>
      <c r="H72" s="1">
        <f>SUM(ENFL99:ENFL84!H72)</f>
        <v>0</v>
      </c>
      <c r="I72" s="1">
        <f>SUM(ENFL99:ENFL84!I72)</f>
        <v>1</v>
      </c>
      <c r="J72" s="9">
        <f t="shared" si="21"/>
        <v>-5</v>
      </c>
      <c r="K72" s="9">
        <f t="shared" si="22"/>
        <v>0</v>
      </c>
      <c r="L72" s="9">
        <f t="shared" si="27"/>
        <v>-159</v>
      </c>
      <c r="M72" s="9">
        <f t="shared" si="28"/>
        <v>-192</v>
      </c>
      <c r="N72" s="5">
        <f t="shared" si="23"/>
        <v>-2.2544080604534007</v>
      </c>
      <c r="O72" s="10">
        <f t="shared" si="29"/>
        <v>-158.25944584382881</v>
      </c>
      <c r="P72" s="5">
        <f t="shared" si="24"/>
        <v>88.41309823677581</v>
      </c>
      <c r="Q72" s="9">
        <f t="shared" si="25"/>
        <v>6</v>
      </c>
      <c r="R72" s="9">
        <f t="shared" si="26"/>
        <v>1</v>
      </c>
    </row>
    <row r="73" spans="1:18" ht="12.75">
      <c r="A73" s="12">
        <v>32816</v>
      </c>
      <c r="B73" s="1">
        <f>SUM(ENFL99:ENFL84!B73)</f>
        <v>0</v>
      </c>
      <c r="C73" s="1">
        <f>SUM(ENFL99:ENFL84!C73)</f>
        <v>1</v>
      </c>
      <c r="D73" s="1">
        <f>SUM(ENFL99:ENFL84!D73)</f>
        <v>0</v>
      </c>
      <c r="E73" s="1">
        <f>SUM(ENFL99:ENFL84!E73)</f>
        <v>3</v>
      </c>
      <c r="F73" s="1">
        <f>SUM(ENFL99:ENFL84!F73)</f>
        <v>0</v>
      </c>
      <c r="G73" s="1">
        <f>SUM(ENFL99:ENFL84!G73)</f>
        <v>3</v>
      </c>
      <c r="H73" s="1">
        <f>SUM(ENFL99:ENFL84!H73)</f>
        <v>0</v>
      </c>
      <c r="I73" s="1">
        <f>SUM(ENFL99:ENFL84!I73)</f>
        <v>0</v>
      </c>
      <c r="J73" s="9">
        <f t="shared" si="21"/>
        <v>2</v>
      </c>
      <c r="K73" s="9">
        <f t="shared" si="22"/>
        <v>-3</v>
      </c>
      <c r="L73" s="9">
        <f t="shared" si="27"/>
        <v>-157</v>
      </c>
      <c r="M73" s="9">
        <f t="shared" si="28"/>
        <v>-195</v>
      </c>
      <c r="N73" s="5">
        <f t="shared" si="23"/>
        <v>-0.4508816120906801</v>
      </c>
      <c r="O73" s="10">
        <f t="shared" si="29"/>
        <v>-158.7103274559195</v>
      </c>
      <c r="P73" s="5">
        <f t="shared" si="24"/>
        <v>88.66498740554155</v>
      </c>
      <c r="Q73" s="9">
        <f t="shared" si="25"/>
        <v>4</v>
      </c>
      <c r="R73" s="9">
        <f t="shared" si="26"/>
        <v>3</v>
      </c>
    </row>
    <row r="74" spans="1:18" ht="12.75">
      <c r="A74" s="12">
        <v>32817</v>
      </c>
      <c r="B74" s="1">
        <f>SUM(ENFL99:ENFL84!B74)</f>
        <v>1</v>
      </c>
      <c r="C74" s="1">
        <f>SUM(ENFL99:ENFL84!C74)</f>
        <v>2</v>
      </c>
      <c r="D74" s="1">
        <f>SUM(ENFL99:ENFL84!D74)</f>
        <v>0</v>
      </c>
      <c r="E74" s="1">
        <f>SUM(ENFL99:ENFL84!E74)</f>
        <v>1</v>
      </c>
      <c r="F74" s="1">
        <f>SUM(ENFL99:ENFL84!F74)</f>
        <v>1</v>
      </c>
      <c r="G74" s="1">
        <f>SUM(ENFL99:ENFL84!G74)</f>
        <v>1</v>
      </c>
      <c r="H74" s="1">
        <f>SUM(ENFL99:ENFL84!H74)</f>
        <v>1</v>
      </c>
      <c r="I74" s="1">
        <f>SUM(ENFL99:ENFL84!I74)</f>
        <v>1</v>
      </c>
      <c r="J74" s="9">
        <f t="shared" si="21"/>
        <v>-2</v>
      </c>
      <c r="K74" s="9">
        <f t="shared" si="22"/>
        <v>0</v>
      </c>
      <c r="L74" s="9">
        <f t="shared" si="27"/>
        <v>-159</v>
      </c>
      <c r="M74" s="9">
        <f t="shared" si="28"/>
        <v>-195</v>
      </c>
      <c r="N74" s="5">
        <f t="shared" si="23"/>
        <v>-0.9017632241813602</v>
      </c>
      <c r="O74" s="10">
        <f t="shared" si="29"/>
        <v>-159.61209068010086</v>
      </c>
      <c r="P74" s="5">
        <f t="shared" si="24"/>
        <v>89.16876574307304</v>
      </c>
      <c r="Q74" s="9">
        <f t="shared" si="25"/>
        <v>5</v>
      </c>
      <c r="R74" s="9">
        <f t="shared" si="26"/>
        <v>3</v>
      </c>
    </row>
    <row r="75" spans="1:18" ht="12.75">
      <c r="A75" s="12">
        <v>32818</v>
      </c>
      <c r="B75" s="1">
        <f>SUM(ENFL99:ENFL84!B75)</f>
        <v>0</v>
      </c>
      <c r="C75" s="1">
        <f>SUM(ENFL99:ENFL84!C75)</f>
        <v>1</v>
      </c>
      <c r="D75" s="1">
        <f>SUM(ENFL99:ENFL84!D75)</f>
        <v>0</v>
      </c>
      <c r="E75" s="1">
        <f>SUM(ENFL99:ENFL84!E75)</f>
        <v>0</v>
      </c>
      <c r="F75" s="1">
        <f>SUM(ENFL99:ENFL84!F75)</f>
        <v>0</v>
      </c>
      <c r="G75" s="1">
        <f>SUM(ENFL99:ENFL84!G75)</f>
        <v>1</v>
      </c>
      <c r="H75" s="1">
        <f>SUM(ENFL99:ENFL84!H75)</f>
        <v>2</v>
      </c>
      <c r="I75" s="1">
        <f>SUM(ENFL99:ENFL84!I75)</f>
        <v>0</v>
      </c>
      <c r="J75" s="9">
        <f t="shared" si="21"/>
        <v>-1</v>
      </c>
      <c r="K75" s="9">
        <f t="shared" si="22"/>
        <v>1</v>
      </c>
      <c r="L75" s="9">
        <f t="shared" si="27"/>
        <v>-160</v>
      </c>
      <c r="M75" s="9">
        <f t="shared" si="28"/>
        <v>-194</v>
      </c>
      <c r="N75" s="5">
        <f t="shared" si="23"/>
        <v>0</v>
      </c>
      <c r="O75" s="10">
        <f t="shared" si="29"/>
        <v>-159.61209068010086</v>
      </c>
      <c r="P75" s="5">
        <f t="shared" si="24"/>
        <v>89.16876574307304</v>
      </c>
      <c r="Q75" s="9">
        <f t="shared" si="25"/>
        <v>2</v>
      </c>
      <c r="R75" s="9">
        <f t="shared" si="26"/>
        <v>2</v>
      </c>
    </row>
    <row r="76" spans="1:18" ht="12.75">
      <c r="A76" s="12">
        <v>32819</v>
      </c>
      <c r="B76" s="1">
        <f>SUM(ENFL99:ENFL84!B76)</f>
        <v>2</v>
      </c>
      <c r="C76" s="1">
        <f>SUM(ENFL99:ENFL84!C76)</f>
        <v>4</v>
      </c>
      <c r="D76" s="1">
        <f>SUM(ENFL99:ENFL84!D76)</f>
        <v>4</v>
      </c>
      <c r="E76" s="1">
        <f>SUM(ENFL99:ENFL84!E76)</f>
        <v>0</v>
      </c>
      <c r="F76" s="1">
        <f>SUM(ENFL99:ENFL84!F76)</f>
        <v>3</v>
      </c>
      <c r="G76" s="1">
        <f>SUM(ENFL99:ENFL84!G76)</f>
        <v>5</v>
      </c>
      <c r="H76" s="1">
        <f>SUM(ENFL99:ENFL84!H76)</f>
        <v>2</v>
      </c>
      <c r="I76" s="1">
        <f>SUM(ENFL99:ENFL84!I76)</f>
        <v>1</v>
      </c>
      <c r="J76" s="9">
        <f t="shared" si="21"/>
        <v>-2</v>
      </c>
      <c r="K76" s="9">
        <f t="shared" si="22"/>
        <v>-5</v>
      </c>
      <c r="L76" s="9">
        <f t="shared" si="27"/>
        <v>-162</v>
      </c>
      <c r="M76" s="9">
        <f t="shared" si="28"/>
        <v>-199</v>
      </c>
      <c r="N76" s="5">
        <f t="shared" si="23"/>
        <v>-3.1561712846347607</v>
      </c>
      <c r="O76" s="10">
        <f t="shared" si="29"/>
        <v>-162.76826196473561</v>
      </c>
      <c r="P76" s="5">
        <f t="shared" si="24"/>
        <v>90.93198992443322</v>
      </c>
      <c r="Q76" s="9">
        <f t="shared" si="25"/>
        <v>14</v>
      </c>
      <c r="R76" s="9">
        <f t="shared" si="26"/>
        <v>7</v>
      </c>
    </row>
    <row r="77" spans="1:18" ht="12.75">
      <c r="A77" s="12">
        <v>32820</v>
      </c>
      <c r="B77" s="1">
        <f>SUM(ENFL99:ENFL84!B77)</f>
        <v>1</v>
      </c>
      <c r="C77" s="1">
        <f>SUM(ENFL99:ENFL84!C77)</f>
        <v>2</v>
      </c>
      <c r="D77" s="1">
        <f>SUM(ENFL99:ENFL84!D77)</f>
        <v>2</v>
      </c>
      <c r="E77" s="1">
        <f>SUM(ENFL99:ENFL84!E77)</f>
        <v>1</v>
      </c>
      <c r="F77" s="1">
        <f>SUM(ENFL99:ENFL84!F77)</f>
        <v>1</v>
      </c>
      <c r="G77" s="1">
        <f>SUM(ENFL99:ENFL84!G77)</f>
        <v>2</v>
      </c>
      <c r="H77" s="1">
        <f>SUM(ENFL99:ENFL84!H77)</f>
        <v>0</v>
      </c>
      <c r="I77" s="1">
        <f>SUM(ENFL99:ENFL84!I77)</f>
        <v>0</v>
      </c>
      <c r="J77" s="9">
        <f t="shared" si="21"/>
        <v>0</v>
      </c>
      <c r="K77" s="9">
        <f t="shared" si="22"/>
        <v>-3</v>
      </c>
      <c r="L77" s="9">
        <f t="shared" si="27"/>
        <v>-162</v>
      </c>
      <c r="M77" s="9">
        <f t="shared" si="28"/>
        <v>-202</v>
      </c>
      <c r="N77" s="5">
        <f t="shared" si="23"/>
        <v>-1.3526448362720402</v>
      </c>
      <c r="O77" s="10">
        <f t="shared" si="29"/>
        <v>-164.12090680100766</v>
      </c>
      <c r="P77" s="5">
        <f t="shared" si="24"/>
        <v>91.68765743073047</v>
      </c>
      <c r="Q77" s="9">
        <f t="shared" si="25"/>
        <v>6</v>
      </c>
      <c r="R77" s="9">
        <f t="shared" si="26"/>
        <v>3</v>
      </c>
    </row>
    <row r="78" spans="1:18" ht="12.75">
      <c r="A78" s="12">
        <v>32821</v>
      </c>
      <c r="B78" s="1">
        <f>SUM(ENFL99:ENFL84!B78)</f>
        <v>1</v>
      </c>
      <c r="C78" s="1">
        <f>SUM(ENFL99:ENFL84!C78)</f>
        <v>4</v>
      </c>
      <c r="D78" s="1">
        <f>SUM(ENFL99:ENFL84!D78)</f>
        <v>0</v>
      </c>
      <c r="E78" s="1">
        <f>SUM(ENFL99:ENFL84!E78)</f>
        <v>1</v>
      </c>
      <c r="F78" s="1">
        <f>SUM(ENFL99:ENFL84!F78)</f>
        <v>3</v>
      </c>
      <c r="G78" s="1">
        <f>SUM(ENFL99:ENFL84!G78)</f>
        <v>4</v>
      </c>
      <c r="H78" s="1">
        <f>SUM(ENFL99:ENFL84!H78)</f>
        <v>2</v>
      </c>
      <c r="I78" s="1">
        <f>SUM(ENFL99:ENFL84!I78)</f>
        <v>1</v>
      </c>
      <c r="J78" s="9">
        <f t="shared" si="21"/>
        <v>-4</v>
      </c>
      <c r="K78" s="9">
        <f t="shared" si="22"/>
        <v>-4</v>
      </c>
      <c r="L78" s="9">
        <f t="shared" si="27"/>
        <v>-166</v>
      </c>
      <c r="M78" s="9">
        <f t="shared" si="28"/>
        <v>-206</v>
      </c>
      <c r="N78" s="5">
        <f t="shared" si="23"/>
        <v>-3.607052896725441</v>
      </c>
      <c r="O78" s="10">
        <f t="shared" si="29"/>
        <v>-167.7279596977331</v>
      </c>
      <c r="P78" s="5">
        <f t="shared" si="24"/>
        <v>93.7027707808564</v>
      </c>
      <c r="Q78" s="9">
        <f t="shared" si="25"/>
        <v>12</v>
      </c>
      <c r="R78" s="9">
        <f t="shared" si="26"/>
        <v>4</v>
      </c>
    </row>
    <row r="79" spans="1:18" ht="12.75">
      <c r="A79" s="12">
        <v>32822</v>
      </c>
      <c r="B79" s="1">
        <f>SUM(ENFL99:ENFL84!B79)</f>
        <v>2</v>
      </c>
      <c r="C79" s="1">
        <f>SUM(ENFL99:ENFL84!C79)</f>
        <v>1</v>
      </c>
      <c r="D79" s="1">
        <f>SUM(ENFL99:ENFL84!D79)</f>
        <v>1</v>
      </c>
      <c r="E79" s="1">
        <f>SUM(ENFL99:ENFL84!E79)</f>
        <v>2</v>
      </c>
      <c r="F79" s="1">
        <f>SUM(ENFL99:ENFL84!F79)</f>
        <v>0</v>
      </c>
      <c r="G79" s="1">
        <f>SUM(ENFL99:ENFL84!G79)</f>
        <v>4</v>
      </c>
      <c r="H79" s="1">
        <f>SUM(ENFL99:ENFL84!H79)</f>
        <v>2</v>
      </c>
      <c r="I79" s="1">
        <f>SUM(ENFL99:ENFL84!I79)</f>
        <v>2</v>
      </c>
      <c r="J79" s="9">
        <f t="shared" si="21"/>
        <v>0</v>
      </c>
      <c r="K79" s="9">
        <f t="shared" si="22"/>
        <v>0</v>
      </c>
      <c r="L79" s="9">
        <f t="shared" si="27"/>
        <v>-166</v>
      </c>
      <c r="M79" s="9">
        <f t="shared" si="28"/>
        <v>-206</v>
      </c>
      <c r="N79" s="5">
        <f t="shared" si="23"/>
        <v>0</v>
      </c>
      <c r="O79" s="10">
        <f t="shared" si="29"/>
        <v>-167.7279596977331</v>
      </c>
      <c r="P79" s="5">
        <f t="shared" si="24"/>
        <v>93.7027707808564</v>
      </c>
      <c r="Q79" s="9">
        <f t="shared" si="25"/>
        <v>7</v>
      </c>
      <c r="R79" s="9">
        <f t="shared" si="26"/>
        <v>7</v>
      </c>
    </row>
    <row r="80" spans="1:18" ht="12.75">
      <c r="A80" s="12">
        <v>32823</v>
      </c>
      <c r="B80" s="1">
        <f>SUM(ENFL99:ENFL84!B80)</f>
        <v>1</v>
      </c>
      <c r="C80" s="1">
        <f>SUM(ENFL99:ENFL84!C80)</f>
        <v>1</v>
      </c>
      <c r="D80" s="1">
        <f>SUM(ENFL99:ENFL84!D80)</f>
        <v>0</v>
      </c>
      <c r="E80" s="1">
        <f>SUM(ENFL99:ENFL84!E80)</f>
        <v>0</v>
      </c>
      <c r="F80" s="1">
        <f>SUM(ENFL99:ENFL84!F80)</f>
        <v>1</v>
      </c>
      <c r="G80" s="1">
        <f>SUM(ENFL99:ENFL84!G80)</f>
        <v>1</v>
      </c>
      <c r="H80" s="1">
        <f>SUM(ENFL99:ENFL84!H80)</f>
        <v>2</v>
      </c>
      <c r="I80" s="1">
        <f>SUM(ENFL99:ENFL84!I80)</f>
        <v>0</v>
      </c>
      <c r="J80" s="9">
        <f t="shared" si="21"/>
        <v>-2</v>
      </c>
      <c r="K80" s="9">
        <f t="shared" si="22"/>
        <v>0</v>
      </c>
      <c r="L80" s="9">
        <f t="shared" si="27"/>
        <v>-168</v>
      </c>
      <c r="M80" s="9">
        <f t="shared" si="28"/>
        <v>-206</v>
      </c>
      <c r="N80" s="5">
        <f t="shared" si="23"/>
        <v>-0.9017632241813602</v>
      </c>
      <c r="O80" s="10">
        <f t="shared" si="29"/>
        <v>-168.62972292191446</v>
      </c>
      <c r="P80" s="5">
        <f t="shared" si="24"/>
        <v>94.2065491183879</v>
      </c>
      <c r="Q80" s="9">
        <f t="shared" si="25"/>
        <v>4</v>
      </c>
      <c r="R80" s="9">
        <f t="shared" si="26"/>
        <v>2</v>
      </c>
    </row>
    <row r="81" spans="1:19" ht="12.75">
      <c r="A81" s="12">
        <v>32824</v>
      </c>
      <c r="B81" s="1">
        <f>SUM(ENFL99:ENFL84!B81)</f>
        <v>2</v>
      </c>
      <c r="C81" s="1">
        <f>SUM(ENFL99:ENFL84!C81)</f>
        <v>0</v>
      </c>
      <c r="D81" s="1">
        <f>SUM(ENFL99:ENFL84!D81)</f>
        <v>2</v>
      </c>
      <c r="E81" s="1">
        <f>SUM(ENFL99:ENFL84!E81)</f>
        <v>0</v>
      </c>
      <c r="F81" s="1">
        <f>SUM(ENFL99:ENFL84!F81)</f>
        <v>1</v>
      </c>
      <c r="G81" s="1">
        <f>SUM(ENFL99:ENFL84!G81)</f>
        <v>3</v>
      </c>
      <c r="H81" s="1">
        <f>SUM(ENFL99:ENFL84!H81)</f>
        <v>0</v>
      </c>
      <c r="I81" s="1">
        <f>SUM(ENFL99:ENFL84!I81)</f>
        <v>0</v>
      </c>
      <c r="J81" s="9">
        <f t="shared" si="21"/>
        <v>0</v>
      </c>
      <c r="K81" s="9">
        <f t="shared" si="22"/>
        <v>-4</v>
      </c>
      <c r="L81" s="9">
        <f t="shared" si="27"/>
        <v>-168</v>
      </c>
      <c r="M81" s="9">
        <f t="shared" si="28"/>
        <v>-210</v>
      </c>
      <c r="N81" s="5">
        <f t="shared" si="23"/>
        <v>-1.8035264483627205</v>
      </c>
      <c r="O81" s="10">
        <f t="shared" si="29"/>
        <v>-170.4332493702772</v>
      </c>
      <c r="P81" s="5">
        <f t="shared" si="24"/>
        <v>95.21410579345087</v>
      </c>
      <c r="Q81" s="9">
        <f t="shared" si="25"/>
        <v>6</v>
      </c>
      <c r="R81" s="9">
        <f t="shared" si="26"/>
        <v>2</v>
      </c>
      <c r="S81" s="8" t="s">
        <v>53</v>
      </c>
    </row>
    <row r="82" spans="1:18" ht="12.75">
      <c r="A82" s="12">
        <v>32825</v>
      </c>
      <c r="B82" s="1">
        <f>SUM(ENFL99:ENFL84!B82)</f>
        <v>1</v>
      </c>
      <c r="C82" s="1">
        <f>SUM(ENFL99:ENFL84!C82)</f>
        <v>0</v>
      </c>
      <c r="D82" s="1">
        <f>SUM(ENFL99:ENFL84!D82)</f>
        <v>1</v>
      </c>
      <c r="E82" s="1">
        <f>SUM(ENFL99:ENFL84!E82)</f>
        <v>0</v>
      </c>
      <c r="F82" s="1">
        <f>SUM(ENFL99:ENFL84!F82)</f>
        <v>2</v>
      </c>
      <c r="G82" s="1">
        <f>SUM(ENFL99:ENFL84!G82)</f>
        <v>1</v>
      </c>
      <c r="H82" s="1">
        <f>SUM(ENFL99:ENFL84!H82)</f>
        <v>3</v>
      </c>
      <c r="I82" s="1">
        <f>SUM(ENFL99:ENFL84!I82)</f>
        <v>0</v>
      </c>
      <c r="J82" s="9">
        <f t="shared" si="21"/>
        <v>0</v>
      </c>
      <c r="K82" s="9">
        <f t="shared" si="22"/>
        <v>0</v>
      </c>
      <c r="L82" s="9">
        <f t="shared" si="27"/>
        <v>-168</v>
      </c>
      <c r="M82" s="9">
        <f t="shared" si="28"/>
        <v>-210</v>
      </c>
      <c r="N82" s="5">
        <f t="shared" si="23"/>
        <v>0</v>
      </c>
      <c r="O82" s="10">
        <f t="shared" si="29"/>
        <v>-170.4332493702772</v>
      </c>
      <c r="P82" s="5">
        <f t="shared" si="24"/>
        <v>95.21410579345087</v>
      </c>
      <c r="Q82" s="9">
        <f t="shared" si="25"/>
        <v>4</v>
      </c>
      <c r="R82" s="9">
        <f t="shared" si="26"/>
        <v>4</v>
      </c>
    </row>
    <row r="83" spans="1:18" ht="12.75">
      <c r="A83" s="12">
        <v>32826</v>
      </c>
      <c r="B83" s="1">
        <f>SUM(ENFL99:ENFL84!B83)</f>
        <v>1</v>
      </c>
      <c r="C83" s="1">
        <f>SUM(ENFL99:ENFL84!C83)</f>
        <v>4</v>
      </c>
      <c r="D83" s="1">
        <f>SUM(ENFL99:ENFL84!D83)</f>
        <v>0</v>
      </c>
      <c r="E83" s="1">
        <f>SUM(ENFL99:ENFL84!E83)</f>
        <v>1</v>
      </c>
      <c r="F83" s="1">
        <f>SUM(ENFL99:ENFL84!F83)</f>
        <v>1</v>
      </c>
      <c r="G83" s="1">
        <f>SUM(ENFL99:ENFL84!G83)</f>
        <v>4</v>
      </c>
      <c r="H83" s="1">
        <f>SUM(ENFL99:ENFL84!H83)</f>
        <v>0</v>
      </c>
      <c r="I83" s="1">
        <f>SUM(ENFL99:ENFL84!I83)</f>
        <v>2</v>
      </c>
      <c r="J83" s="9">
        <f t="shared" si="21"/>
        <v>-4</v>
      </c>
      <c r="K83" s="9">
        <f t="shared" si="22"/>
        <v>-3</v>
      </c>
      <c r="L83" s="9">
        <f t="shared" si="27"/>
        <v>-172</v>
      </c>
      <c r="M83" s="9">
        <f t="shared" si="28"/>
        <v>-213</v>
      </c>
      <c r="N83" s="5">
        <f t="shared" si="23"/>
        <v>-3.1561712846347607</v>
      </c>
      <c r="O83" s="10">
        <f t="shared" si="29"/>
        <v>-173.58942065491195</v>
      </c>
      <c r="P83" s="5">
        <f t="shared" si="24"/>
        <v>96.97732997481107</v>
      </c>
      <c r="Q83" s="9">
        <f t="shared" si="25"/>
        <v>10</v>
      </c>
      <c r="R83" s="9">
        <f t="shared" si="26"/>
        <v>3</v>
      </c>
    </row>
    <row r="84" spans="1:18" ht="12.75">
      <c r="A84" s="12">
        <v>32827</v>
      </c>
      <c r="B84" s="1">
        <f>SUM(ENFL99:ENFL84!B84)</f>
        <v>4</v>
      </c>
      <c r="C84" s="1">
        <f>SUM(ENFL99:ENFL84!C84)</f>
        <v>0</v>
      </c>
      <c r="D84" s="1">
        <f>SUM(ENFL99:ENFL84!D84)</f>
        <v>0</v>
      </c>
      <c r="E84" s="1">
        <f>SUM(ENFL99:ENFL84!E84)</f>
        <v>2</v>
      </c>
      <c r="F84" s="1">
        <f>SUM(ENFL99:ENFL84!F84)</f>
        <v>0</v>
      </c>
      <c r="G84" s="1">
        <f>SUM(ENFL99:ENFL84!G84)</f>
        <v>1</v>
      </c>
      <c r="H84" s="1">
        <f>SUM(ENFL99:ENFL84!H84)</f>
        <v>1</v>
      </c>
      <c r="I84" s="1">
        <f>SUM(ENFL99:ENFL84!I84)</f>
        <v>1</v>
      </c>
      <c r="J84" s="9">
        <f t="shared" si="21"/>
        <v>-2</v>
      </c>
      <c r="K84" s="9">
        <f t="shared" si="22"/>
        <v>1</v>
      </c>
      <c r="L84" s="9">
        <f t="shared" si="27"/>
        <v>-174</v>
      </c>
      <c r="M84" s="9">
        <f t="shared" si="28"/>
        <v>-212</v>
      </c>
      <c r="N84" s="5">
        <f t="shared" si="23"/>
        <v>-0.4508816120906801</v>
      </c>
      <c r="O84" s="10">
        <f t="shared" si="29"/>
        <v>-174.04030226700263</v>
      </c>
      <c r="P84" s="5">
        <f t="shared" si="24"/>
        <v>97.22921914357681</v>
      </c>
      <c r="Q84" s="9">
        <f t="shared" si="25"/>
        <v>5</v>
      </c>
      <c r="R84" s="9">
        <f t="shared" si="26"/>
        <v>4</v>
      </c>
    </row>
    <row r="85" spans="1:18" ht="12.75">
      <c r="A85" s="12">
        <v>32828</v>
      </c>
      <c r="B85" s="1">
        <f>SUM(ENFL99:ENFL84!B85)</f>
        <v>4</v>
      </c>
      <c r="C85" s="1">
        <f>SUM(ENFL99:ENFL84!C85)</f>
        <v>2</v>
      </c>
      <c r="D85" s="1">
        <f>SUM(ENFL99:ENFL84!D85)</f>
        <v>1</v>
      </c>
      <c r="E85" s="1">
        <f>SUM(ENFL99:ENFL84!E85)</f>
        <v>0</v>
      </c>
      <c r="F85" s="1">
        <f>SUM(ENFL99:ENFL84!F85)</f>
        <v>1</v>
      </c>
      <c r="G85" s="1">
        <f>SUM(ENFL99:ENFL84!G85)</f>
        <v>3</v>
      </c>
      <c r="H85" s="1">
        <f>SUM(ENFL99:ENFL84!H85)</f>
        <v>2</v>
      </c>
      <c r="I85" s="1">
        <f>SUM(ENFL99:ENFL84!I85)</f>
        <v>1</v>
      </c>
      <c r="J85" s="9">
        <f t="shared" si="21"/>
        <v>-5</v>
      </c>
      <c r="K85" s="9">
        <f t="shared" si="22"/>
        <v>-1</v>
      </c>
      <c r="L85" s="9">
        <f t="shared" si="27"/>
        <v>-179</v>
      </c>
      <c r="M85" s="9">
        <f t="shared" si="28"/>
        <v>-213</v>
      </c>
      <c r="N85" s="5">
        <f t="shared" si="23"/>
        <v>-2.7052896725440805</v>
      </c>
      <c r="O85" s="10">
        <f t="shared" si="29"/>
        <v>-176.7455919395467</v>
      </c>
      <c r="P85" s="5">
        <f t="shared" si="24"/>
        <v>98.74055415617126</v>
      </c>
      <c r="Q85" s="9">
        <f t="shared" si="25"/>
        <v>10</v>
      </c>
      <c r="R85" s="9">
        <f t="shared" si="26"/>
        <v>4</v>
      </c>
    </row>
    <row r="86" spans="1:18" ht="12.75">
      <c r="A86" s="12">
        <v>32829</v>
      </c>
      <c r="B86" s="1">
        <f>SUM(ENFL99:ENFL84!B86)</f>
        <v>0</v>
      </c>
      <c r="C86" s="1">
        <f>SUM(ENFL99:ENFL84!C86)</f>
        <v>0</v>
      </c>
      <c r="D86" s="1">
        <f>SUM(ENFL99:ENFL84!D86)</f>
        <v>0</v>
      </c>
      <c r="E86" s="1">
        <f>SUM(ENFL99:ENFL84!E86)</f>
        <v>0</v>
      </c>
      <c r="F86" s="1">
        <f>SUM(ENFL99:ENFL84!F86)</f>
        <v>0</v>
      </c>
      <c r="G86" s="1">
        <f>SUM(ENFL99:ENFL84!G86)</f>
        <v>0</v>
      </c>
      <c r="H86" s="1">
        <f>SUM(ENFL99:ENFL84!H86)</f>
        <v>2</v>
      </c>
      <c r="I86" s="1">
        <f>SUM(ENFL99:ENFL84!I86)</f>
        <v>0</v>
      </c>
      <c r="J86" s="9">
        <f t="shared" si="21"/>
        <v>0</v>
      </c>
      <c r="K86" s="9">
        <f t="shared" si="22"/>
        <v>2</v>
      </c>
      <c r="L86" s="9">
        <f t="shared" si="27"/>
        <v>-179</v>
      </c>
      <c r="M86" s="9">
        <f t="shared" si="28"/>
        <v>-211</v>
      </c>
      <c r="N86" s="5">
        <f t="shared" si="23"/>
        <v>0.9017632241813602</v>
      </c>
      <c r="O86" s="10">
        <f t="shared" si="29"/>
        <v>-175.84382871536533</v>
      </c>
      <c r="P86" s="5">
        <f t="shared" si="24"/>
        <v>98.23677581863979</v>
      </c>
      <c r="Q86" s="9">
        <f t="shared" si="25"/>
        <v>0</v>
      </c>
      <c r="R86" s="9">
        <f t="shared" si="26"/>
        <v>2</v>
      </c>
    </row>
    <row r="87" spans="1:18" ht="12.75">
      <c r="A87" s="12">
        <v>32830</v>
      </c>
      <c r="B87" s="1">
        <f>SUM(ENFL99:ENFL84!B87)</f>
        <v>0</v>
      </c>
      <c r="C87" s="1">
        <f>SUM(ENFL99:ENFL84!C87)</f>
        <v>3</v>
      </c>
      <c r="D87" s="1">
        <f>SUM(ENFL99:ENFL84!D87)</f>
        <v>1</v>
      </c>
      <c r="E87" s="1">
        <f>SUM(ENFL99:ENFL84!E87)</f>
        <v>1</v>
      </c>
      <c r="F87" s="1">
        <f>SUM(ENFL99:ENFL84!F87)</f>
        <v>2</v>
      </c>
      <c r="G87" s="1">
        <f>SUM(ENFL99:ENFL84!G87)</f>
        <v>3</v>
      </c>
      <c r="H87" s="1">
        <f>SUM(ENFL99:ENFL84!H87)</f>
        <v>0</v>
      </c>
      <c r="I87" s="1">
        <f>SUM(ENFL99:ENFL84!I87)</f>
        <v>1</v>
      </c>
      <c r="J87" s="9">
        <f t="shared" si="21"/>
        <v>-1</v>
      </c>
      <c r="K87" s="9">
        <f t="shared" si="22"/>
        <v>-4</v>
      </c>
      <c r="L87" s="9">
        <f t="shared" si="27"/>
        <v>-180</v>
      </c>
      <c r="M87" s="9">
        <f t="shared" si="28"/>
        <v>-215</v>
      </c>
      <c r="N87" s="5">
        <f t="shared" si="23"/>
        <v>-2.2544080604534007</v>
      </c>
      <c r="O87" s="10">
        <f t="shared" si="29"/>
        <v>-178.09823677581875</v>
      </c>
      <c r="P87" s="5">
        <f t="shared" si="24"/>
        <v>99.49622166246849</v>
      </c>
      <c r="Q87" s="9">
        <f t="shared" si="25"/>
        <v>8</v>
      </c>
      <c r="R87" s="9">
        <f t="shared" si="26"/>
        <v>3</v>
      </c>
    </row>
    <row r="88" spans="1:18" ht="12.75">
      <c r="A88" s="12">
        <v>32831</v>
      </c>
      <c r="B88" s="1">
        <f>SUM(ENFL99:ENFL84!B88)</f>
        <v>0</v>
      </c>
      <c r="C88" s="1">
        <f>SUM(ENFL99:ENFL84!C88)</f>
        <v>0</v>
      </c>
      <c r="D88" s="1">
        <f>SUM(ENFL99:ENFL84!D88)</f>
        <v>0</v>
      </c>
      <c r="E88" s="1">
        <f>SUM(ENFL99:ENFL84!E88)</f>
        <v>0</v>
      </c>
      <c r="F88" s="1">
        <f>SUM(ENFL99:ENFL84!F88)</f>
        <v>0</v>
      </c>
      <c r="G88" s="1">
        <f>SUM(ENFL99:ENFL84!G88)</f>
        <v>0</v>
      </c>
      <c r="H88" s="1">
        <f>SUM(ENFL99:ENFL84!H88)</f>
        <v>0</v>
      </c>
      <c r="I88" s="1">
        <f>SUM(ENFL99:ENFL84!I88)</f>
        <v>0</v>
      </c>
      <c r="J88" s="9">
        <f t="shared" si="21"/>
        <v>0</v>
      </c>
      <c r="K88" s="9">
        <f t="shared" si="22"/>
        <v>0</v>
      </c>
      <c r="L88" s="9">
        <f t="shared" si="27"/>
        <v>-180</v>
      </c>
      <c r="M88" s="9">
        <f t="shared" si="28"/>
        <v>-215</v>
      </c>
      <c r="N88" s="5">
        <f t="shared" si="23"/>
        <v>0</v>
      </c>
      <c r="O88" s="10">
        <f t="shared" si="29"/>
        <v>-178.09823677581875</v>
      </c>
      <c r="P88" s="5">
        <f t="shared" si="24"/>
        <v>99.49622166246849</v>
      </c>
      <c r="Q88" s="9">
        <f t="shared" si="25"/>
        <v>0</v>
      </c>
      <c r="R88" s="9">
        <f t="shared" si="26"/>
        <v>0</v>
      </c>
    </row>
    <row r="89" spans="1:18" ht="12.75">
      <c r="A89" s="12">
        <v>32832</v>
      </c>
      <c r="B89" s="1">
        <f>SUM(ENFL99:ENFL84!B89)</f>
        <v>1</v>
      </c>
      <c r="C89" s="1">
        <f>SUM(ENFL99:ENFL84!C89)</f>
        <v>1</v>
      </c>
      <c r="D89" s="1">
        <f>SUM(ENFL99:ENFL84!D89)</f>
        <v>1</v>
      </c>
      <c r="E89" s="1">
        <f>SUM(ENFL99:ENFL84!E89)</f>
        <v>0</v>
      </c>
      <c r="F89" s="1">
        <f>SUM(ENFL99:ENFL84!F89)</f>
        <v>0</v>
      </c>
      <c r="G89" s="1">
        <f>SUM(ENFL99:ENFL84!G89)</f>
        <v>1</v>
      </c>
      <c r="H89" s="1">
        <f>SUM(ENFL99:ENFL84!H89)</f>
        <v>0</v>
      </c>
      <c r="I89" s="1">
        <f>SUM(ENFL99:ENFL84!I89)</f>
        <v>1</v>
      </c>
      <c r="J89" s="9">
        <f t="shared" si="21"/>
        <v>-1</v>
      </c>
      <c r="K89" s="9">
        <f t="shared" si="22"/>
        <v>0</v>
      </c>
      <c r="L89" s="9">
        <f t="shared" si="27"/>
        <v>-181</v>
      </c>
      <c r="M89" s="9">
        <f t="shared" si="28"/>
        <v>-215</v>
      </c>
      <c r="N89" s="5">
        <f t="shared" si="23"/>
        <v>-0.4508816120906801</v>
      </c>
      <c r="O89" s="10">
        <f t="shared" si="29"/>
        <v>-178.54911838790943</v>
      </c>
      <c r="P89" s="5">
        <f t="shared" si="24"/>
        <v>99.74811083123424</v>
      </c>
      <c r="Q89" s="9">
        <f t="shared" si="25"/>
        <v>3</v>
      </c>
      <c r="R89" s="9">
        <f t="shared" si="26"/>
        <v>2</v>
      </c>
    </row>
    <row r="90" spans="1:18" ht="12.75">
      <c r="A90" s="12">
        <v>32833</v>
      </c>
      <c r="B90" s="1">
        <f>SUM(ENFL99:ENFL84!B90)</f>
        <v>0</v>
      </c>
      <c r="C90" s="1">
        <f>SUM(ENFL99:ENFL84!C90)</f>
        <v>0</v>
      </c>
      <c r="D90" s="1">
        <f>SUM(ENFL99:ENFL84!D90)</f>
        <v>0</v>
      </c>
      <c r="E90" s="1">
        <f>SUM(ENFL99:ENFL84!E90)</f>
        <v>3</v>
      </c>
      <c r="F90" s="1">
        <f>SUM(ENFL99:ENFL84!F90)</f>
        <v>0</v>
      </c>
      <c r="G90" s="1">
        <f>SUM(ENFL99:ENFL84!G90)</f>
        <v>0</v>
      </c>
      <c r="H90" s="1">
        <f>SUM(ENFL99:ENFL84!H90)</f>
        <v>3</v>
      </c>
      <c r="I90" s="1">
        <f>SUM(ENFL99:ENFL84!I90)</f>
        <v>0</v>
      </c>
      <c r="J90" s="9">
        <f t="shared" si="21"/>
        <v>3</v>
      </c>
      <c r="K90" s="9">
        <f t="shared" si="22"/>
        <v>3</v>
      </c>
      <c r="L90" s="9">
        <f t="shared" si="27"/>
        <v>-178</v>
      </c>
      <c r="M90" s="9">
        <f t="shared" si="28"/>
        <v>-212</v>
      </c>
      <c r="N90" s="5">
        <f t="shared" si="23"/>
        <v>2.7052896725440805</v>
      </c>
      <c r="O90" s="10">
        <f t="shared" si="29"/>
        <v>-175.84382871536536</v>
      </c>
      <c r="P90" s="5">
        <f t="shared" si="24"/>
        <v>98.2367758186398</v>
      </c>
      <c r="Q90" s="9">
        <f t="shared" si="25"/>
        <v>0</v>
      </c>
      <c r="R90" s="9">
        <f t="shared" si="26"/>
        <v>6</v>
      </c>
    </row>
    <row r="91" spans="1:18" ht="12.75">
      <c r="A91" s="12">
        <v>32834</v>
      </c>
      <c r="B91" s="1">
        <f>SUM(ENFL99:ENFL84!B91)</f>
        <v>2</v>
      </c>
      <c r="C91" s="1">
        <f>SUM(ENFL99:ENFL84!C91)</f>
        <v>1</v>
      </c>
      <c r="D91" s="1">
        <f>SUM(ENFL99:ENFL84!D91)</f>
        <v>1</v>
      </c>
      <c r="E91" s="1">
        <f>SUM(ENFL99:ENFL84!E91)</f>
        <v>0</v>
      </c>
      <c r="F91" s="1">
        <f>SUM(ENFL99:ENFL84!F91)</f>
        <v>0</v>
      </c>
      <c r="G91" s="1">
        <f>SUM(ENFL99:ENFL84!G91)</f>
        <v>1</v>
      </c>
      <c r="H91" s="1">
        <f>SUM(ENFL99:ENFL84!H91)</f>
        <v>1</v>
      </c>
      <c r="I91" s="1">
        <f>SUM(ENFL99:ENFL84!I91)</f>
        <v>0</v>
      </c>
      <c r="J91" s="9">
        <f t="shared" si="21"/>
        <v>-2</v>
      </c>
      <c r="K91" s="9">
        <f t="shared" si="22"/>
        <v>0</v>
      </c>
      <c r="L91" s="9">
        <f t="shared" si="27"/>
        <v>-180</v>
      </c>
      <c r="M91" s="9">
        <f t="shared" si="28"/>
        <v>-212</v>
      </c>
      <c r="N91" s="5">
        <f t="shared" si="23"/>
        <v>-0.9017632241813602</v>
      </c>
      <c r="O91" s="10">
        <f t="shared" si="29"/>
        <v>-176.74559193954673</v>
      </c>
      <c r="P91" s="5">
        <f t="shared" si="24"/>
        <v>98.74055415617127</v>
      </c>
      <c r="Q91" s="9">
        <f t="shared" si="25"/>
        <v>4</v>
      </c>
      <c r="R91" s="9">
        <f t="shared" si="26"/>
        <v>2</v>
      </c>
    </row>
    <row r="92" spans="1:18" ht="12.75">
      <c r="A92" s="12">
        <v>32835</v>
      </c>
      <c r="B92" s="1">
        <f>SUM(ENFL99:ENFL84!B92)</f>
        <v>0</v>
      </c>
      <c r="C92" s="1">
        <f>SUM(ENFL99:ENFL84!C92)</f>
        <v>1</v>
      </c>
      <c r="D92" s="1">
        <f>SUM(ENFL99:ENFL84!D92)</f>
        <v>1</v>
      </c>
      <c r="E92" s="1">
        <f>SUM(ENFL99:ENFL84!E92)</f>
        <v>0</v>
      </c>
      <c r="F92" s="1">
        <f>SUM(ENFL99:ENFL84!F92)</f>
        <v>0</v>
      </c>
      <c r="G92" s="1">
        <f>SUM(ENFL99:ENFL84!G92)</f>
        <v>2</v>
      </c>
      <c r="H92" s="1">
        <f>SUM(ENFL99:ENFL84!H92)</f>
        <v>0</v>
      </c>
      <c r="I92" s="1">
        <f>SUM(ENFL99:ENFL84!I92)</f>
        <v>0</v>
      </c>
      <c r="J92" s="9">
        <f t="shared" si="21"/>
        <v>0</v>
      </c>
      <c r="K92" s="9">
        <f t="shared" si="22"/>
        <v>-2</v>
      </c>
      <c r="L92" s="9">
        <f t="shared" si="27"/>
        <v>-180</v>
      </c>
      <c r="M92" s="9">
        <f t="shared" si="28"/>
        <v>-214</v>
      </c>
      <c r="N92" s="5">
        <f t="shared" si="23"/>
        <v>-0.9017632241813602</v>
      </c>
      <c r="O92" s="10">
        <f t="shared" si="29"/>
        <v>-177.6473551637281</v>
      </c>
      <c r="P92" s="5">
        <f t="shared" si="24"/>
        <v>99.24433249370277</v>
      </c>
      <c r="Q92" s="9">
        <f t="shared" si="25"/>
        <v>3</v>
      </c>
      <c r="R92" s="9">
        <f t="shared" si="26"/>
        <v>1</v>
      </c>
    </row>
    <row r="93" spans="1:18" ht="12.75">
      <c r="A93" s="12">
        <v>32836</v>
      </c>
      <c r="B93" s="1">
        <f>SUM(ENFL99:ENFL84!B93)</f>
        <v>0</v>
      </c>
      <c r="C93" s="1">
        <f>SUM(ENFL99:ENFL84!C93)</f>
        <v>0</v>
      </c>
      <c r="D93" s="1">
        <f>SUM(ENFL99:ENFL84!D93)</f>
        <v>0</v>
      </c>
      <c r="E93" s="1">
        <f>SUM(ENFL99:ENFL84!E93)</f>
        <v>0</v>
      </c>
      <c r="F93" s="1">
        <f>SUM(ENFL99:ENFL84!F93)</f>
        <v>2</v>
      </c>
      <c r="G93" s="1">
        <f>SUM(ENFL99:ENFL84!G93)</f>
        <v>1</v>
      </c>
      <c r="H93" s="1">
        <f>SUM(ENFL99:ENFL84!H93)</f>
        <v>2</v>
      </c>
      <c r="I93" s="1">
        <f>SUM(ENFL99:ENFL84!I93)</f>
        <v>1</v>
      </c>
      <c r="J93" s="9">
        <f t="shared" si="21"/>
        <v>0</v>
      </c>
      <c r="K93" s="9">
        <f t="shared" si="22"/>
        <v>0</v>
      </c>
      <c r="L93" s="9">
        <f t="shared" si="27"/>
        <v>-180</v>
      </c>
      <c r="M93" s="9">
        <f t="shared" si="28"/>
        <v>-214</v>
      </c>
      <c r="N93" s="5">
        <f t="shared" si="23"/>
        <v>0</v>
      </c>
      <c r="O93" s="10">
        <f t="shared" si="29"/>
        <v>-177.6473551637281</v>
      </c>
      <c r="P93" s="5">
        <f t="shared" si="24"/>
        <v>99.24433249370277</v>
      </c>
      <c r="Q93" s="9">
        <f t="shared" si="25"/>
        <v>3</v>
      </c>
      <c r="R93" s="9">
        <f t="shared" si="26"/>
        <v>3</v>
      </c>
    </row>
    <row r="94" spans="1:18" ht="12.75">
      <c r="A94" s="12">
        <v>32837</v>
      </c>
      <c r="B94" s="1">
        <f>SUM(ENFL99:ENFL84!B94)</f>
        <v>1</v>
      </c>
      <c r="C94" s="1">
        <f>SUM(ENFL99:ENFL84!C94)</f>
        <v>1</v>
      </c>
      <c r="D94" s="1">
        <f>SUM(ENFL99:ENFL84!D94)</f>
        <v>1</v>
      </c>
      <c r="E94" s="1">
        <f>SUM(ENFL99:ENFL84!E94)</f>
        <v>0</v>
      </c>
      <c r="F94" s="1">
        <f>SUM(ENFL99:ENFL84!F94)</f>
        <v>0</v>
      </c>
      <c r="G94" s="1">
        <f>SUM(ENFL99:ENFL84!G94)</f>
        <v>1</v>
      </c>
      <c r="H94" s="1">
        <f>SUM(ENFL99:ENFL84!H94)</f>
        <v>0</v>
      </c>
      <c r="I94" s="1">
        <f>SUM(ENFL99:ENFL84!I94)</f>
        <v>1</v>
      </c>
      <c r="J94" s="9">
        <f t="shared" si="21"/>
        <v>-1</v>
      </c>
      <c r="K94" s="9">
        <f t="shared" si="22"/>
        <v>0</v>
      </c>
      <c r="L94" s="9">
        <f t="shared" si="27"/>
        <v>-181</v>
      </c>
      <c r="M94" s="9">
        <f t="shared" si="28"/>
        <v>-214</v>
      </c>
      <c r="N94" s="5">
        <f t="shared" si="23"/>
        <v>-0.4508816120906801</v>
      </c>
      <c r="O94" s="10">
        <f t="shared" si="29"/>
        <v>-178.09823677581878</v>
      </c>
      <c r="P94" s="5">
        <f t="shared" si="24"/>
        <v>99.4962216624685</v>
      </c>
      <c r="Q94" s="9">
        <f t="shared" si="25"/>
        <v>3</v>
      </c>
      <c r="R94" s="9">
        <f t="shared" si="26"/>
        <v>2</v>
      </c>
    </row>
    <row r="95" spans="1:19" ht="12.75">
      <c r="A95" s="12">
        <v>32838</v>
      </c>
      <c r="B95" s="1">
        <f>SUM(ENFL99:ENFL84!B95)</f>
        <v>0</v>
      </c>
      <c r="C95" s="1">
        <f>SUM(ENFL99:ENFL84!C95)</f>
        <v>1</v>
      </c>
      <c r="D95" s="1">
        <f>SUM(ENFL99:ENFL84!D95)</f>
        <v>1</v>
      </c>
      <c r="E95" s="1">
        <f>SUM(ENFL99:ENFL84!E95)</f>
        <v>2</v>
      </c>
      <c r="F95" s="1">
        <f>SUM(ENFL99:ENFL84!F95)</f>
        <v>0</v>
      </c>
      <c r="G95" s="1">
        <f>SUM(ENFL99:ENFL84!G95)</f>
        <v>2</v>
      </c>
      <c r="H95" s="1">
        <f>SUM(ENFL99:ENFL84!H95)</f>
        <v>0</v>
      </c>
      <c r="I95" s="1">
        <f>SUM(ENFL99:ENFL84!I95)</f>
        <v>0</v>
      </c>
      <c r="J95" s="9">
        <f t="shared" si="21"/>
        <v>2</v>
      </c>
      <c r="K95" s="9">
        <f t="shared" si="22"/>
        <v>-2</v>
      </c>
      <c r="L95" s="9">
        <f t="shared" si="27"/>
        <v>-179</v>
      </c>
      <c r="M95" s="9">
        <f t="shared" si="28"/>
        <v>-216</v>
      </c>
      <c r="N95" s="5">
        <f t="shared" si="23"/>
        <v>0</v>
      </c>
      <c r="O95" s="10">
        <f t="shared" si="29"/>
        <v>-178.09823677581878</v>
      </c>
      <c r="P95" s="5">
        <f t="shared" si="24"/>
        <v>99.4962216624685</v>
      </c>
      <c r="Q95" s="9">
        <f t="shared" si="25"/>
        <v>3</v>
      </c>
      <c r="R95" s="9">
        <f t="shared" si="26"/>
        <v>3</v>
      </c>
      <c r="S95" s="8" t="s">
        <v>54</v>
      </c>
    </row>
    <row r="96" spans="1:18" ht="12.75">
      <c r="A96" s="12">
        <v>32839</v>
      </c>
      <c r="B96" s="1">
        <f>SUM(ENFL99:ENFL84!B96)</f>
        <v>0</v>
      </c>
      <c r="C96" s="1">
        <f>SUM(ENFL99:ENFL84!C96)</f>
        <v>0</v>
      </c>
      <c r="D96" s="1">
        <f>SUM(ENFL99:ENFL84!D96)</f>
        <v>0</v>
      </c>
      <c r="E96" s="1">
        <f>SUM(ENFL99:ENFL84!E96)</f>
        <v>2</v>
      </c>
      <c r="F96" s="1">
        <f>SUM(ENFL99:ENFL84!F96)</f>
        <v>0</v>
      </c>
      <c r="G96" s="1">
        <f>SUM(ENFL99:ENFL84!G96)</f>
        <v>0</v>
      </c>
      <c r="H96" s="1">
        <f>SUM(ENFL99:ENFL84!H96)</f>
        <v>1</v>
      </c>
      <c r="I96" s="1">
        <f>SUM(ENFL99:ENFL84!I96)</f>
        <v>0</v>
      </c>
      <c r="J96" s="9">
        <f t="shared" si="21"/>
        <v>2</v>
      </c>
      <c r="K96" s="9">
        <f t="shared" si="22"/>
        <v>1</v>
      </c>
      <c r="L96" s="9">
        <f t="shared" si="27"/>
        <v>-177</v>
      </c>
      <c r="M96" s="9">
        <f t="shared" si="28"/>
        <v>-215</v>
      </c>
      <c r="N96" s="5">
        <f t="shared" si="23"/>
        <v>1.3526448362720402</v>
      </c>
      <c r="O96" s="10">
        <f t="shared" si="29"/>
        <v>-176.74559193954673</v>
      </c>
      <c r="P96" s="5">
        <f t="shared" si="24"/>
        <v>98.74055415617127</v>
      </c>
      <c r="Q96" s="9">
        <f t="shared" si="25"/>
        <v>0</v>
      </c>
      <c r="R96" s="9">
        <f t="shared" si="26"/>
        <v>3</v>
      </c>
    </row>
    <row r="97" spans="1:18" ht="12.75">
      <c r="A97" s="12">
        <v>32840</v>
      </c>
      <c r="B97" s="1">
        <f>SUM(ENFL99:ENFL84!B97)</f>
        <v>1</v>
      </c>
      <c r="C97" s="1">
        <f>SUM(ENFL99:ENFL84!C97)</f>
        <v>0</v>
      </c>
      <c r="D97" s="1">
        <f>SUM(ENFL99:ENFL84!D97)</f>
        <v>0</v>
      </c>
      <c r="E97" s="1">
        <f>SUM(ENFL99:ENFL84!E97)</f>
        <v>0</v>
      </c>
      <c r="F97" s="1">
        <f>SUM(ENFL99:ENFL84!F97)</f>
        <v>1</v>
      </c>
      <c r="G97" s="1">
        <f>SUM(ENFL99:ENFL84!G97)</f>
        <v>2</v>
      </c>
      <c r="H97" s="1">
        <f>SUM(ENFL99:ENFL84!H97)</f>
        <v>0</v>
      </c>
      <c r="I97" s="1">
        <f>SUM(ENFL99:ENFL84!I97)</f>
        <v>0</v>
      </c>
      <c r="J97" s="9">
        <f t="shared" si="21"/>
        <v>-1</v>
      </c>
      <c r="K97" s="9">
        <f t="shared" si="22"/>
        <v>-3</v>
      </c>
      <c r="L97" s="9">
        <f t="shared" si="27"/>
        <v>-178</v>
      </c>
      <c r="M97" s="9">
        <f t="shared" si="28"/>
        <v>-218</v>
      </c>
      <c r="N97" s="5">
        <f t="shared" si="23"/>
        <v>-1.8035264483627205</v>
      </c>
      <c r="O97" s="10">
        <f t="shared" si="29"/>
        <v>-178.54911838790946</v>
      </c>
      <c r="P97" s="5">
        <f t="shared" si="24"/>
        <v>99.74811083123427</v>
      </c>
      <c r="Q97" s="9">
        <f t="shared" si="25"/>
        <v>4</v>
      </c>
      <c r="R97" s="9">
        <f t="shared" si="26"/>
        <v>0</v>
      </c>
    </row>
    <row r="98" spans="1:18" ht="12.75">
      <c r="A98" s="12">
        <v>32841</v>
      </c>
      <c r="B98" s="1">
        <f>SUM(ENFL99:ENFL84!B98)</f>
        <v>0</v>
      </c>
      <c r="C98" s="1">
        <f>SUM(ENFL99:ENFL84!C98)</f>
        <v>0</v>
      </c>
      <c r="D98" s="1">
        <f>SUM(ENFL99:ENFL84!D98)</f>
        <v>0</v>
      </c>
      <c r="E98" s="1">
        <f>SUM(ENFL99:ENFL84!E98)</f>
        <v>0</v>
      </c>
      <c r="F98" s="1">
        <f>SUM(ENFL99:ENFL84!F98)</f>
        <v>0</v>
      </c>
      <c r="G98" s="1">
        <f>SUM(ENFL99:ENFL84!G98)</f>
        <v>1</v>
      </c>
      <c r="H98" s="1">
        <f>SUM(ENFL99:ENFL84!H98)</f>
        <v>0</v>
      </c>
      <c r="I98" s="1">
        <f>SUM(ENFL99:ENFL84!I98)</f>
        <v>0</v>
      </c>
      <c r="J98" s="9">
        <f t="shared" si="21"/>
        <v>0</v>
      </c>
      <c r="K98" s="9">
        <f t="shared" si="22"/>
        <v>-1</v>
      </c>
      <c r="L98" s="9">
        <f t="shared" si="27"/>
        <v>-178</v>
      </c>
      <c r="M98" s="9">
        <f t="shared" si="28"/>
        <v>-219</v>
      </c>
      <c r="N98" s="5">
        <f t="shared" si="23"/>
        <v>-0.4508816120906801</v>
      </c>
      <c r="O98" s="10">
        <f t="shared" si="29"/>
        <v>-179.00000000000014</v>
      </c>
      <c r="P98" s="5">
        <f t="shared" si="24"/>
        <v>100</v>
      </c>
      <c r="Q98" s="9">
        <f t="shared" si="25"/>
        <v>1</v>
      </c>
      <c r="R98" s="9">
        <f t="shared" si="26"/>
        <v>0</v>
      </c>
    </row>
    <row r="99" spans="1:18" ht="12.75">
      <c r="A99" s="12">
        <v>32842</v>
      </c>
      <c r="B99" s="1">
        <f>SUM(ENFL99:ENFL84!B99)</f>
        <v>0</v>
      </c>
      <c r="C99" s="1">
        <f>SUM(ENFL99:ENFL84!C99)</f>
        <v>0</v>
      </c>
      <c r="D99" s="1">
        <f>SUM(ENFL99:ENFL84!D99)</f>
        <v>1</v>
      </c>
      <c r="E99" s="1">
        <f>SUM(ENFL99:ENFL84!E99)</f>
        <v>0</v>
      </c>
      <c r="F99" s="1">
        <f>SUM(ENFL99:ENFL84!F99)</f>
        <v>0</v>
      </c>
      <c r="G99" s="1">
        <f>SUM(ENFL99:ENFL84!G99)</f>
        <v>0</v>
      </c>
      <c r="H99" s="1">
        <f>SUM(ENFL99:ENFL84!H99)</f>
        <v>1</v>
      </c>
      <c r="I99" s="1">
        <f>SUM(ENFL99:ENFL84!I99)</f>
        <v>0</v>
      </c>
      <c r="J99" s="9">
        <f t="shared" si="21"/>
        <v>1</v>
      </c>
      <c r="K99" s="9">
        <f t="shared" si="22"/>
        <v>1</v>
      </c>
      <c r="L99" s="9">
        <f t="shared" si="27"/>
        <v>-177</v>
      </c>
      <c r="M99" s="9">
        <f t="shared" si="28"/>
        <v>-218</v>
      </c>
      <c r="N99" s="5">
        <f t="shared" si="23"/>
        <v>0.9017632241813602</v>
      </c>
      <c r="O99" s="10">
        <f t="shared" si="29"/>
        <v>-178.09823677581878</v>
      </c>
      <c r="P99" s="5">
        <f t="shared" si="24"/>
        <v>99.4962216624685</v>
      </c>
      <c r="Q99" s="9">
        <f t="shared" si="25"/>
        <v>0</v>
      </c>
      <c r="R99" s="9">
        <f t="shared" si="26"/>
        <v>2</v>
      </c>
    </row>
    <row r="100" spans="1:18" ht="12.75">
      <c r="A100" s="12">
        <v>32843</v>
      </c>
      <c r="B100" s="1">
        <f>SUM(ENFL99:ENFL84!B100)</f>
        <v>0</v>
      </c>
      <c r="C100" s="1">
        <f>SUM(ENFL99:ENFL84!C100)</f>
        <v>0</v>
      </c>
      <c r="D100" s="1">
        <f>SUM(ENFL99:ENFL84!D100)</f>
        <v>0</v>
      </c>
      <c r="E100" s="1">
        <f>SUM(ENFL99:ENFL84!E100)</f>
        <v>0</v>
      </c>
      <c r="F100" s="1">
        <f>SUM(ENFL99:ENFL84!F100)</f>
        <v>0</v>
      </c>
      <c r="G100" s="1">
        <f>SUM(ENFL99:ENFL84!G100)</f>
        <v>0</v>
      </c>
      <c r="H100" s="1">
        <f>SUM(ENFL99:ENFL84!H100)</f>
        <v>0</v>
      </c>
      <c r="I100" s="1">
        <f>SUM(ENFL99:ENFL84!I100)</f>
        <v>0</v>
      </c>
      <c r="J100" s="9">
        <f t="shared" si="21"/>
        <v>0</v>
      </c>
      <c r="K100" s="9">
        <f t="shared" si="22"/>
        <v>0</v>
      </c>
      <c r="L100" s="9">
        <f t="shared" si="27"/>
        <v>-177</v>
      </c>
      <c r="M100" s="9">
        <f t="shared" si="28"/>
        <v>-218</v>
      </c>
      <c r="N100" s="5">
        <f t="shared" si="23"/>
        <v>0</v>
      </c>
      <c r="O100" s="10">
        <f t="shared" si="29"/>
        <v>-178.09823677581878</v>
      </c>
      <c r="P100" s="5">
        <f>O100*100/$N$103</f>
        <v>99.4962216624685</v>
      </c>
      <c r="Q100" s="9">
        <f t="shared" si="25"/>
        <v>0</v>
      </c>
      <c r="R100" s="9">
        <f t="shared" si="26"/>
        <v>0</v>
      </c>
    </row>
    <row r="101" spans="1:18" ht="12.75">
      <c r="A101" s="12">
        <v>32844</v>
      </c>
      <c r="B101" s="1">
        <f>SUM(ENFL99:ENFL84!B101)</f>
        <v>0</v>
      </c>
      <c r="C101" s="1">
        <f>SUM(ENFL99:ENFL84!C101)</f>
        <v>2</v>
      </c>
      <c r="D101" s="1">
        <f>SUM(ENFL99:ENFL84!D101)</f>
        <v>0</v>
      </c>
      <c r="E101" s="1">
        <f>SUM(ENFL99:ENFL84!E101)</f>
        <v>0</v>
      </c>
      <c r="F101" s="1">
        <f>SUM(ENFL99:ENFL84!F101)</f>
        <v>0</v>
      </c>
      <c r="G101" s="1">
        <f>SUM(ENFL99:ENFL84!G101)</f>
        <v>0</v>
      </c>
      <c r="H101" s="1">
        <f>SUM(ENFL99:ENFL84!H101)</f>
        <v>0</v>
      </c>
      <c r="I101" s="1">
        <f>SUM(ENFL99:ENFL84!I101)</f>
        <v>0</v>
      </c>
      <c r="J101" s="9">
        <f t="shared" si="21"/>
        <v>-2</v>
      </c>
      <c r="K101" s="9">
        <f t="shared" si="22"/>
        <v>0</v>
      </c>
      <c r="L101" s="9">
        <f t="shared" si="27"/>
        <v>-179</v>
      </c>
      <c r="M101" s="9">
        <f t="shared" si="28"/>
        <v>-218</v>
      </c>
      <c r="N101" s="5">
        <f t="shared" si="23"/>
        <v>-0.9017632241813602</v>
      </c>
      <c r="O101" s="10">
        <f>O100+N101</f>
        <v>-179.00000000000014</v>
      </c>
      <c r="P101" s="5">
        <f>O101*100/$N$103</f>
        <v>100</v>
      </c>
      <c r="Q101" s="9">
        <f t="shared" si="25"/>
        <v>2</v>
      </c>
      <c r="R101" s="9">
        <f t="shared" si="26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30" ref="B103:K103">SUM(B4:B101)</f>
        <v>208</v>
      </c>
      <c r="C103" s="9">
        <f t="shared" si="30"/>
        <v>553</v>
      </c>
      <c r="D103" s="9">
        <f t="shared" si="30"/>
        <v>333</v>
      </c>
      <c r="E103" s="9">
        <f t="shared" si="30"/>
        <v>249</v>
      </c>
      <c r="F103" s="9">
        <f t="shared" si="30"/>
        <v>180</v>
      </c>
      <c r="G103" s="9">
        <f t="shared" si="30"/>
        <v>579</v>
      </c>
      <c r="H103" s="9">
        <f t="shared" si="30"/>
        <v>261</v>
      </c>
      <c r="I103" s="9">
        <f t="shared" si="30"/>
        <v>280</v>
      </c>
      <c r="J103" s="9">
        <f t="shared" si="30"/>
        <v>-179</v>
      </c>
      <c r="K103" s="9">
        <f t="shared" si="30"/>
        <v>-218</v>
      </c>
      <c r="N103" s="5">
        <f>SUM(N4:N101)</f>
        <v>-179.00000000000014</v>
      </c>
      <c r="Q103" s="10">
        <f>SUM(Q4:Q101)</f>
        <v>1520</v>
      </c>
      <c r="R103" s="10">
        <f>SUM(R4:R101)</f>
        <v>1123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28" sqref="H2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1</v>
      </c>
      <c r="D4"/>
      <c r="E4"/>
      <c r="F4"/>
      <c r="G4"/>
      <c r="H4"/>
      <c r="I4"/>
      <c r="J4" s="9">
        <f aca="true" t="shared" si="0" ref="J4:J35">-B4-C4+D4+E4</f>
        <v>-1</v>
      </c>
      <c r="K4" s="9">
        <f aca="true" t="shared" si="1" ref="K4:K35">-F4-G4+H4+I4</f>
        <v>0</v>
      </c>
      <c r="L4" s="9">
        <f>J4</f>
        <v>-1</v>
      </c>
      <c r="M4" s="9">
        <f>K4</f>
        <v>0</v>
      </c>
      <c r="N4" s="5">
        <f aca="true" t="shared" si="2" ref="N4:N35">(+J4+K4)*($J$103/($J$103+$K$103))</f>
        <v>-1.5</v>
      </c>
      <c r="O4" s="10">
        <f>N4</f>
        <v>-1.5</v>
      </c>
      <c r="P4" s="5">
        <f aca="true" t="shared" si="3" ref="P4:P35">O4*100/$N$103</f>
        <v>10</v>
      </c>
      <c r="Q4" s="9">
        <f aca="true" t="shared" si="4" ref="Q4:Q35">+B4+C4+F4+G4</f>
        <v>1</v>
      </c>
      <c r="R4" s="9">
        <f aca="true" t="shared" si="5" ref="R4:R35">D4+E4+H4+I4</f>
        <v>0</v>
      </c>
      <c r="X4" s="1" t="s">
        <v>28</v>
      </c>
      <c r="Z4" s="10">
        <f>SUM(N4:N10)</f>
        <v>-6</v>
      </c>
      <c r="AA4" s="5">
        <f aca="true" t="shared" si="6" ref="AA4:AA17">Z4*100/$Z$18</f>
        <v>40</v>
      </c>
      <c r="AB4" s="10">
        <f>SUM(Q4:Q10)+SUM(R4:R10)</f>
        <v>14</v>
      </c>
      <c r="AC4" s="10">
        <f>100*SUM(R4:R10)/AB4</f>
        <v>35.714285714285715</v>
      </c>
    </row>
    <row r="5" spans="1:29" ht="15">
      <c r="A5" s="12">
        <v>32748</v>
      </c>
      <c r="B5" s="11"/>
      <c r="C5">
        <v>3</v>
      </c>
      <c r="D5" s="11">
        <v>1</v>
      </c>
      <c r="E5" s="11">
        <v>1</v>
      </c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-2</v>
      </c>
      <c r="M5" s="9">
        <f aca="true" t="shared" si="8" ref="M5:M36">M4+K5</f>
        <v>0</v>
      </c>
      <c r="N5" s="5">
        <f t="shared" si="2"/>
        <v>-1.5</v>
      </c>
      <c r="O5" s="10">
        <f aca="true" t="shared" si="9" ref="O5:O36">O4+N5</f>
        <v>-3</v>
      </c>
      <c r="P5" s="5">
        <f t="shared" si="3"/>
        <v>20</v>
      </c>
      <c r="Q5" s="9">
        <f t="shared" si="4"/>
        <v>3</v>
      </c>
      <c r="R5" s="9">
        <f t="shared" si="5"/>
        <v>2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-4.5</v>
      </c>
      <c r="AA5" s="5">
        <f t="shared" si="6"/>
        <v>30</v>
      </c>
      <c r="AB5" s="10">
        <f>SUM(Q11:Q17)+SUM(R11:R17)</f>
        <v>5</v>
      </c>
      <c r="AC5" s="10">
        <f>100*SUM(R11:R17)/AB5</f>
        <v>20</v>
      </c>
    </row>
    <row r="6" spans="1:29" ht="15">
      <c r="A6" s="12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1.5</v>
      </c>
      <c r="O6" s="10">
        <f t="shared" si="9"/>
        <v>-1.5</v>
      </c>
      <c r="P6" s="5">
        <f t="shared" si="3"/>
        <v>10</v>
      </c>
      <c r="Q6" s="9">
        <f t="shared" si="4"/>
        <v>0</v>
      </c>
      <c r="R6" s="9">
        <f t="shared" si="5"/>
        <v>1</v>
      </c>
      <c r="T6" s="8" t="s">
        <v>31</v>
      </c>
      <c r="V6" s="9">
        <f>Q103</f>
        <v>80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>
        <v>4</v>
      </c>
      <c r="D7">
        <v>1</v>
      </c>
      <c r="E7">
        <v>1</v>
      </c>
      <c r="F7"/>
      <c r="G7"/>
      <c r="H7"/>
      <c r="I7"/>
      <c r="J7" s="9">
        <f t="shared" si="0"/>
        <v>-2</v>
      </c>
      <c r="K7" s="9">
        <f t="shared" si="1"/>
        <v>0</v>
      </c>
      <c r="L7" s="9">
        <f t="shared" si="7"/>
        <v>-3</v>
      </c>
      <c r="M7" s="9">
        <f t="shared" si="8"/>
        <v>0</v>
      </c>
      <c r="N7" s="5">
        <f t="shared" si="2"/>
        <v>-3</v>
      </c>
      <c r="O7" s="10">
        <f t="shared" si="9"/>
        <v>-4.5</v>
      </c>
      <c r="P7" s="5">
        <f t="shared" si="3"/>
        <v>30</v>
      </c>
      <c r="Q7" s="9">
        <f t="shared" si="4"/>
        <v>4</v>
      </c>
      <c r="R7" s="9">
        <f t="shared" si="5"/>
        <v>2</v>
      </c>
      <c r="T7" s="8" t="s">
        <v>33</v>
      </c>
      <c r="V7" s="5">
        <f>V5*100/(V5+V6)</f>
        <v>46.666666666666664</v>
      </c>
      <c r="W7"/>
      <c r="Y7" s="1" t="s">
        <v>34</v>
      </c>
      <c r="Z7" s="10">
        <f>SUM(N25:N31)</f>
        <v>-3</v>
      </c>
      <c r="AA7" s="5">
        <f t="shared" si="6"/>
        <v>20</v>
      </c>
      <c r="AB7" s="10">
        <f>SUM(Q25:Q31)+SUM(R25:R31)</f>
        <v>16</v>
      </c>
      <c r="AC7" s="10">
        <f>100*SUM(R25:R31)/AB7</f>
        <v>43.75</v>
      </c>
    </row>
    <row r="8" spans="1:29" ht="15">
      <c r="A8" s="12">
        <v>32751</v>
      </c>
      <c r="B8"/>
      <c r="C8">
        <v>1</v>
      </c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-4</v>
      </c>
      <c r="M8" s="9">
        <f t="shared" si="8"/>
        <v>0</v>
      </c>
      <c r="N8" s="5">
        <f t="shared" si="2"/>
        <v>-1.5</v>
      </c>
      <c r="O8" s="10">
        <f t="shared" si="9"/>
        <v>-6</v>
      </c>
      <c r="P8" s="5">
        <f t="shared" si="3"/>
        <v>40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-6</v>
      </c>
      <c r="AA8" s="5">
        <f t="shared" si="6"/>
        <v>40</v>
      </c>
      <c r="AB8" s="10">
        <f>SUM(Q32:Q38)+SUM(R32:R38)</f>
        <v>18</v>
      </c>
      <c r="AC8" s="10">
        <f>100*SUM(R32:R38)/AB8</f>
        <v>38.888888888888886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7.5</v>
      </c>
      <c r="AA9" s="5">
        <f t="shared" si="6"/>
        <v>-50</v>
      </c>
      <c r="AB9" s="10">
        <f>SUM(Q39:Q45)+SUM(R39:R45)</f>
        <v>31</v>
      </c>
      <c r="AC9" s="10">
        <f>100*SUM(R39:R45)/AB9</f>
        <v>58.064516129032256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-4</v>
      </c>
      <c r="M10" s="9">
        <f t="shared" si="8"/>
        <v>0</v>
      </c>
      <c r="N10" s="5">
        <f t="shared" si="2"/>
        <v>0</v>
      </c>
      <c r="O10" s="10">
        <f t="shared" si="9"/>
        <v>-6</v>
      </c>
      <c r="P10" s="5">
        <f t="shared" si="3"/>
        <v>40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46.15384615384615</v>
      </c>
      <c r="W10"/>
      <c r="X10" s="8" t="s">
        <v>38</v>
      </c>
      <c r="Z10" s="10">
        <f>SUM(N46:N52)</f>
        <v>1.5</v>
      </c>
      <c r="AA10" s="5">
        <f t="shared" si="6"/>
        <v>-10</v>
      </c>
      <c r="AB10" s="10">
        <f>SUM(Q46:Q52)+SUM(R46:R52)</f>
        <v>7</v>
      </c>
      <c r="AC10" s="10">
        <f>100*SUM(R46:R52)/AB10</f>
        <v>57.142857142857146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-4</v>
      </c>
      <c r="M11" s="9">
        <f t="shared" si="8"/>
        <v>0</v>
      </c>
      <c r="N11" s="5">
        <f t="shared" si="2"/>
        <v>0</v>
      </c>
      <c r="O11" s="10">
        <f t="shared" si="9"/>
        <v>-6</v>
      </c>
      <c r="P11" s="5">
        <f t="shared" si="3"/>
        <v>40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3</v>
      </c>
      <c r="AA11" s="5">
        <f t="shared" si="6"/>
        <v>-20</v>
      </c>
      <c r="AB11" s="10">
        <f>SUM(Q53:Q59)+SUM(R53:R59)</f>
        <v>6</v>
      </c>
      <c r="AC11" s="10">
        <f>100*SUM(R53:R59)/AB11</f>
        <v>66.66666666666667</v>
      </c>
    </row>
    <row r="12" spans="1:29" ht="15">
      <c r="A12" s="12">
        <v>32755</v>
      </c>
      <c r="B12">
        <v>1</v>
      </c>
      <c r="C12"/>
      <c r="D12"/>
      <c r="E12"/>
      <c r="F12"/>
      <c r="G12"/>
      <c r="H12"/>
      <c r="I12"/>
      <c r="J12" s="9">
        <f t="shared" si="0"/>
        <v>-1</v>
      </c>
      <c r="K12" s="9">
        <f t="shared" si="1"/>
        <v>0</v>
      </c>
      <c r="L12" s="9">
        <f t="shared" si="7"/>
        <v>-5</v>
      </c>
      <c r="M12" s="9">
        <f t="shared" si="8"/>
        <v>0</v>
      </c>
      <c r="N12" s="5">
        <f t="shared" si="2"/>
        <v>-1.5</v>
      </c>
      <c r="O12" s="10">
        <f t="shared" si="9"/>
        <v>-7.5</v>
      </c>
      <c r="P12" s="5">
        <f t="shared" si="3"/>
        <v>50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-1.5</v>
      </c>
      <c r="AA12" s="5">
        <f t="shared" si="6"/>
        <v>10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-5</v>
      </c>
      <c r="M13" s="9">
        <f t="shared" si="8"/>
        <v>0</v>
      </c>
      <c r="N13" s="5">
        <f t="shared" si="2"/>
        <v>0</v>
      </c>
      <c r="O13" s="10">
        <f t="shared" si="9"/>
        <v>-7.5</v>
      </c>
      <c r="P13" s="5">
        <f t="shared" si="3"/>
        <v>50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-3</v>
      </c>
      <c r="AA13" s="5">
        <f t="shared" si="6"/>
        <v>20</v>
      </c>
      <c r="AB13" s="10">
        <f>SUM(Q67:Q73)+SUM(R67:R73)</f>
        <v>14</v>
      </c>
      <c r="AC13" s="10">
        <f>100*SUM(R67:R73)/AB13</f>
        <v>42.857142857142854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/>
      <c r="H14" s="11"/>
      <c r="I14" s="11"/>
      <c r="J14" s="9">
        <f t="shared" si="0"/>
        <v>-1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-1.5</v>
      </c>
      <c r="O14" s="10">
        <f t="shared" si="9"/>
        <v>-9</v>
      </c>
      <c r="P14" s="5">
        <f t="shared" si="3"/>
        <v>60</v>
      </c>
      <c r="Q14" s="9">
        <f t="shared" si="4"/>
        <v>1</v>
      </c>
      <c r="R14" s="9">
        <f t="shared" si="5"/>
        <v>0</v>
      </c>
      <c r="T14" s="8"/>
      <c r="W14"/>
      <c r="X14" s="8" t="s">
        <v>44</v>
      </c>
      <c r="Z14" s="10">
        <f>SUM(N74:N80)</f>
        <v>6</v>
      </c>
      <c r="AA14" s="5">
        <f t="shared" si="6"/>
        <v>-40</v>
      </c>
      <c r="AB14" s="10">
        <f>SUM(Q74:Q80)+SUM(R74:R80)</f>
        <v>6</v>
      </c>
      <c r="AC14" s="10">
        <f>100*SUM(R74:R80)/AB14</f>
        <v>83.33333333333333</v>
      </c>
    </row>
    <row r="15" spans="1:29" ht="15">
      <c r="A15" s="12">
        <v>32758</v>
      </c>
      <c r="B15"/>
      <c r="C15">
        <v>1</v>
      </c>
      <c r="D15" s="11"/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0</v>
      </c>
      <c r="N15" s="5">
        <f t="shared" si="2"/>
        <v>-1.5</v>
      </c>
      <c r="O15" s="10">
        <f t="shared" si="9"/>
        <v>-10.5</v>
      </c>
      <c r="P15" s="5">
        <f t="shared" si="3"/>
        <v>70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-9</v>
      </c>
      <c r="AA15" s="5">
        <f t="shared" si="6"/>
        <v>60</v>
      </c>
      <c r="AB15" s="10">
        <f>SUM(Q81:Q87)+SUM(R81:R87)</f>
        <v>6</v>
      </c>
      <c r="AC15" s="10">
        <f>100*SUM(R81:R87)/AB15</f>
        <v>0</v>
      </c>
    </row>
    <row r="16" spans="1:29" ht="15">
      <c r="A16" s="12">
        <v>32759</v>
      </c>
      <c r="B16"/>
      <c r="C16"/>
      <c r="D16">
        <v>1</v>
      </c>
      <c r="E16"/>
      <c r="F16"/>
      <c r="G16"/>
      <c r="H16"/>
      <c r="I16"/>
      <c r="J16" s="9">
        <f t="shared" si="0"/>
        <v>1</v>
      </c>
      <c r="K16" s="9">
        <f t="shared" si="1"/>
        <v>0</v>
      </c>
      <c r="L16" s="9">
        <f t="shared" si="7"/>
        <v>-6</v>
      </c>
      <c r="M16" s="9">
        <f t="shared" si="8"/>
        <v>0</v>
      </c>
      <c r="N16" s="5">
        <f t="shared" si="2"/>
        <v>1.5</v>
      </c>
      <c r="O16" s="10">
        <f t="shared" si="9"/>
        <v>-9</v>
      </c>
      <c r="P16" s="5">
        <f t="shared" si="3"/>
        <v>60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3</v>
      </c>
      <c r="AA16" s="5">
        <f t="shared" si="6"/>
        <v>-20</v>
      </c>
      <c r="AB16" s="10">
        <f>SUM(Q88:Q94)+SUM(R88:R94)</f>
        <v>6</v>
      </c>
      <c r="AC16" s="10">
        <f>100*SUM(R88:R94)/AB16</f>
        <v>66.66666666666667</v>
      </c>
    </row>
    <row r="17" spans="1:29" ht="15">
      <c r="A17" s="12">
        <v>32760</v>
      </c>
      <c r="B17" s="11"/>
      <c r="C17">
        <v>1</v>
      </c>
      <c r="D17" s="11"/>
      <c r="E17" s="11"/>
      <c r="F17" s="11"/>
      <c r="G17"/>
      <c r="H17" s="11"/>
      <c r="I17" s="11"/>
      <c r="J17" s="9">
        <f t="shared" si="0"/>
        <v>-1</v>
      </c>
      <c r="K17" s="9">
        <f t="shared" si="1"/>
        <v>0</v>
      </c>
      <c r="L17" s="9">
        <f t="shared" si="7"/>
        <v>-7</v>
      </c>
      <c r="M17" s="9">
        <f t="shared" si="8"/>
        <v>0</v>
      </c>
      <c r="N17" s="5">
        <f t="shared" si="2"/>
        <v>-1.5</v>
      </c>
      <c r="O17" s="10">
        <f t="shared" si="9"/>
        <v>-10.5</v>
      </c>
      <c r="P17" s="5">
        <f t="shared" si="3"/>
        <v>70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-3</v>
      </c>
      <c r="AA17" s="5">
        <f t="shared" si="6"/>
        <v>20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-7</v>
      </c>
      <c r="M18" s="9">
        <f t="shared" si="8"/>
        <v>0</v>
      </c>
      <c r="N18" s="5">
        <f t="shared" si="2"/>
        <v>0</v>
      </c>
      <c r="O18" s="10">
        <f t="shared" si="9"/>
        <v>-10.5</v>
      </c>
      <c r="P18" s="5">
        <f t="shared" si="3"/>
        <v>70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-7</v>
      </c>
      <c r="M19" s="9">
        <f t="shared" si="8"/>
        <v>0</v>
      </c>
      <c r="N19" s="5">
        <f t="shared" si="2"/>
        <v>0</v>
      </c>
      <c r="O19" s="10">
        <f t="shared" si="9"/>
        <v>-10.5</v>
      </c>
      <c r="P19" s="5">
        <f t="shared" si="3"/>
        <v>70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>
        <v>1</v>
      </c>
      <c r="H20" s="11"/>
      <c r="I20" s="11"/>
      <c r="J20" s="9">
        <f t="shared" si="0"/>
        <v>0</v>
      </c>
      <c r="K20" s="9">
        <f t="shared" si="1"/>
        <v>-1</v>
      </c>
      <c r="L20" s="9">
        <f t="shared" si="7"/>
        <v>-7</v>
      </c>
      <c r="M20" s="9">
        <f t="shared" si="8"/>
        <v>-1</v>
      </c>
      <c r="N20" s="5">
        <f t="shared" si="2"/>
        <v>-1.5</v>
      </c>
      <c r="O20" s="10">
        <f t="shared" si="9"/>
        <v>-12</v>
      </c>
      <c r="P20" s="5">
        <f t="shared" si="3"/>
        <v>80</v>
      </c>
      <c r="Q20" s="9">
        <f t="shared" si="4"/>
        <v>1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1</v>
      </c>
      <c r="F21">
        <v>1</v>
      </c>
      <c r="G21"/>
      <c r="H21"/>
      <c r="I21"/>
      <c r="J21" s="9">
        <f t="shared" si="0"/>
        <v>1</v>
      </c>
      <c r="K21" s="9">
        <f t="shared" si="1"/>
        <v>-1</v>
      </c>
      <c r="L21" s="9">
        <f t="shared" si="7"/>
        <v>-6</v>
      </c>
      <c r="M21" s="9">
        <f t="shared" si="8"/>
        <v>-2</v>
      </c>
      <c r="N21" s="5">
        <f t="shared" si="2"/>
        <v>0</v>
      </c>
      <c r="O21" s="10">
        <f t="shared" si="9"/>
        <v>-12</v>
      </c>
      <c r="P21" s="5">
        <f t="shared" si="3"/>
        <v>80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>
        <v>1</v>
      </c>
      <c r="H22">
        <v>1</v>
      </c>
      <c r="I22"/>
      <c r="J22" s="9">
        <f t="shared" si="0"/>
        <v>1</v>
      </c>
      <c r="K22" s="9">
        <f t="shared" si="1"/>
        <v>0</v>
      </c>
      <c r="L22" s="9">
        <f t="shared" si="7"/>
        <v>-5</v>
      </c>
      <c r="M22" s="9">
        <f t="shared" si="8"/>
        <v>-2</v>
      </c>
      <c r="N22" s="5">
        <f t="shared" si="2"/>
        <v>1.5</v>
      </c>
      <c r="O22" s="10">
        <f t="shared" si="9"/>
        <v>-10.5</v>
      </c>
      <c r="P22" s="5">
        <f t="shared" si="3"/>
        <v>70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>
        <v>1</v>
      </c>
      <c r="G23" s="11">
        <v>1</v>
      </c>
      <c r="H23" s="11">
        <v>1</v>
      </c>
      <c r="I23" s="11"/>
      <c r="J23" s="9">
        <f t="shared" si="0"/>
        <v>1</v>
      </c>
      <c r="K23" s="9">
        <f t="shared" si="1"/>
        <v>-1</v>
      </c>
      <c r="L23" s="9">
        <f t="shared" si="7"/>
        <v>-4</v>
      </c>
      <c r="M23" s="9">
        <f t="shared" si="8"/>
        <v>-3</v>
      </c>
      <c r="N23" s="5">
        <f t="shared" si="2"/>
        <v>0</v>
      </c>
      <c r="O23" s="10">
        <f t="shared" si="9"/>
        <v>-10.5</v>
      </c>
      <c r="P23" s="5">
        <f t="shared" si="3"/>
        <v>70</v>
      </c>
      <c r="Q23" s="9">
        <f t="shared" si="4"/>
        <v>2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-4</v>
      </c>
      <c r="M24" s="9">
        <f t="shared" si="8"/>
        <v>-3</v>
      </c>
      <c r="N24" s="5">
        <f t="shared" si="2"/>
        <v>0</v>
      </c>
      <c r="O24" s="10">
        <f t="shared" si="9"/>
        <v>-10.5</v>
      </c>
      <c r="P24" s="5">
        <f t="shared" si="3"/>
        <v>70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-4</v>
      </c>
      <c r="M25" s="9">
        <f t="shared" si="8"/>
        <v>-3</v>
      </c>
      <c r="N25" s="5">
        <f t="shared" si="2"/>
        <v>0</v>
      </c>
      <c r="O25" s="10">
        <f t="shared" si="9"/>
        <v>-10.5</v>
      </c>
      <c r="P25" s="5">
        <f t="shared" si="3"/>
        <v>70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2</v>
      </c>
      <c r="D26" s="11"/>
      <c r="E26" s="11"/>
      <c r="F26"/>
      <c r="G26" s="11">
        <v>2</v>
      </c>
      <c r="H26" s="11">
        <v>1</v>
      </c>
      <c r="I26" s="11"/>
      <c r="J26" s="9">
        <f t="shared" si="0"/>
        <v>-2</v>
      </c>
      <c r="K26" s="9">
        <f t="shared" si="1"/>
        <v>-1</v>
      </c>
      <c r="L26" s="9">
        <f t="shared" si="7"/>
        <v>-6</v>
      </c>
      <c r="M26" s="9">
        <f t="shared" si="8"/>
        <v>-4</v>
      </c>
      <c r="N26" s="5">
        <f t="shared" si="2"/>
        <v>-4.5</v>
      </c>
      <c r="O26" s="10">
        <f t="shared" si="9"/>
        <v>-15</v>
      </c>
      <c r="P26" s="5">
        <f t="shared" si="3"/>
        <v>100</v>
      </c>
      <c r="Q26" s="9">
        <f t="shared" si="4"/>
        <v>4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>
        <v>2</v>
      </c>
      <c r="G27"/>
      <c r="H27"/>
      <c r="I27">
        <v>1</v>
      </c>
      <c r="J27" s="9">
        <f t="shared" si="0"/>
        <v>1</v>
      </c>
      <c r="K27" s="9">
        <f t="shared" si="1"/>
        <v>-1</v>
      </c>
      <c r="L27" s="9">
        <f t="shared" si="7"/>
        <v>-5</v>
      </c>
      <c r="M27" s="9">
        <f t="shared" si="8"/>
        <v>-5</v>
      </c>
      <c r="N27" s="5">
        <f t="shared" si="2"/>
        <v>0</v>
      </c>
      <c r="O27" s="10">
        <f t="shared" si="9"/>
        <v>-15</v>
      </c>
      <c r="P27" s="5">
        <f t="shared" si="3"/>
        <v>100</v>
      </c>
      <c r="Q27" s="9">
        <f t="shared" si="4"/>
        <v>2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>
        <v>3</v>
      </c>
      <c r="J28" s="9">
        <f t="shared" si="0"/>
        <v>-1</v>
      </c>
      <c r="K28" s="9">
        <f t="shared" si="1"/>
        <v>3</v>
      </c>
      <c r="L28" s="9">
        <f t="shared" si="7"/>
        <v>-6</v>
      </c>
      <c r="M28" s="9">
        <f t="shared" si="8"/>
        <v>-2</v>
      </c>
      <c r="N28" s="5">
        <f t="shared" si="2"/>
        <v>3</v>
      </c>
      <c r="O28" s="10">
        <f t="shared" si="9"/>
        <v>-12</v>
      </c>
      <c r="P28" s="5">
        <f t="shared" si="3"/>
        <v>80</v>
      </c>
      <c r="Q28" s="9">
        <f t="shared" si="4"/>
        <v>1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>
        <v>1</v>
      </c>
      <c r="G29"/>
      <c r="H29"/>
      <c r="I29">
        <v>1</v>
      </c>
      <c r="J29" s="9">
        <f t="shared" si="0"/>
        <v>0</v>
      </c>
      <c r="K29" s="9">
        <f t="shared" si="1"/>
        <v>0</v>
      </c>
      <c r="L29" s="9">
        <f t="shared" si="7"/>
        <v>-6</v>
      </c>
      <c r="M29" s="9">
        <f t="shared" si="8"/>
        <v>-2</v>
      </c>
      <c r="N29" s="5">
        <f t="shared" si="2"/>
        <v>0</v>
      </c>
      <c r="O29" s="10">
        <f t="shared" si="9"/>
        <v>-12</v>
      </c>
      <c r="P29" s="5">
        <f t="shared" si="3"/>
        <v>80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-6</v>
      </c>
      <c r="M30" s="9">
        <f t="shared" si="8"/>
        <v>-2</v>
      </c>
      <c r="N30" s="5">
        <f t="shared" si="2"/>
        <v>0</v>
      </c>
      <c r="O30" s="10">
        <f t="shared" si="9"/>
        <v>-12</v>
      </c>
      <c r="P30" s="5">
        <f t="shared" si="3"/>
        <v>80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>
        <v>1</v>
      </c>
      <c r="G31" s="11"/>
      <c r="H31" s="11"/>
      <c r="I31" s="11"/>
      <c r="J31" s="9">
        <f t="shared" si="0"/>
        <v>0</v>
      </c>
      <c r="K31" s="9">
        <f t="shared" si="1"/>
        <v>-1</v>
      </c>
      <c r="L31" s="9">
        <f t="shared" si="7"/>
        <v>-6</v>
      </c>
      <c r="M31" s="9">
        <f t="shared" si="8"/>
        <v>-3</v>
      </c>
      <c r="N31" s="5">
        <f t="shared" si="2"/>
        <v>-1.5</v>
      </c>
      <c r="O31" s="10">
        <f t="shared" si="9"/>
        <v>-13.5</v>
      </c>
      <c r="P31" s="5">
        <f t="shared" si="3"/>
        <v>90</v>
      </c>
      <c r="Q31" s="9">
        <f t="shared" si="4"/>
        <v>1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-3</v>
      </c>
      <c r="N32" s="5">
        <f t="shared" si="2"/>
        <v>0</v>
      </c>
      <c r="O32" s="10">
        <f t="shared" si="9"/>
        <v>-13.5</v>
      </c>
      <c r="P32" s="5">
        <f t="shared" si="3"/>
        <v>90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/>
      <c r="E33"/>
      <c r="F33"/>
      <c r="G33"/>
      <c r="H33"/>
      <c r="I33"/>
      <c r="J33" s="9">
        <f t="shared" si="0"/>
        <v>-1</v>
      </c>
      <c r="K33" s="9">
        <f t="shared" si="1"/>
        <v>0</v>
      </c>
      <c r="L33" s="9">
        <f t="shared" si="7"/>
        <v>-7</v>
      </c>
      <c r="M33" s="9">
        <f t="shared" si="8"/>
        <v>-3</v>
      </c>
      <c r="N33" s="5">
        <f t="shared" si="2"/>
        <v>-1.5</v>
      </c>
      <c r="O33" s="10">
        <f t="shared" si="9"/>
        <v>-15</v>
      </c>
      <c r="P33" s="5">
        <f t="shared" si="3"/>
        <v>100</v>
      </c>
      <c r="Q33" s="9">
        <f t="shared" si="4"/>
        <v>1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>
        <v>1</v>
      </c>
      <c r="H34" s="11">
        <v>1</v>
      </c>
      <c r="I34" s="11"/>
      <c r="J34" s="9">
        <f t="shared" si="0"/>
        <v>0</v>
      </c>
      <c r="K34" s="9">
        <f t="shared" si="1"/>
        <v>0</v>
      </c>
      <c r="L34" s="9">
        <f t="shared" si="7"/>
        <v>-7</v>
      </c>
      <c r="M34" s="9">
        <f t="shared" si="8"/>
        <v>-3</v>
      </c>
      <c r="N34" s="5">
        <f t="shared" si="2"/>
        <v>0</v>
      </c>
      <c r="O34" s="10">
        <f t="shared" si="9"/>
        <v>-15</v>
      </c>
      <c r="P34" s="5">
        <f t="shared" si="3"/>
        <v>100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>
        <v>1</v>
      </c>
      <c r="D35"/>
      <c r="E35"/>
      <c r="F35"/>
      <c r="G35"/>
      <c r="H35"/>
      <c r="I35"/>
      <c r="J35" s="9">
        <f t="shared" si="0"/>
        <v>-1</v>
      </c>
      <c r="K35" s="9">
        <f t="shared" si="1"/>
        <v>0</v>
      </c>
      <c r="L35" s="9">
        <f t="shared" si="7"/>
        <v>-8</v>
      </c>
      <c r="M35" s="9">
        <f t="shared" si="8"/>
        <v>-3</v>
      </c>
      <c r="N35" s="5">
        <f t="shared" si="2"/>
        <v>-1.5</v>
      </c>
      <c r="O35" s="10">
        <f t="shared" si="9"/>
        <v>-16.5</v>
      </c>
      <c r="P35" s="5">
        <f t="shared" si="3"/>
        <v>110</v>
      </c>
      <c r="Q35" s="9">
        <f t="shared" si="4"/>
        <v>1</v>
      </c>
      <c r="R35" s="9">
        <f t="shared" si="5"/>
        <v>0</v>
      </c>
    </row>
    <row r="36" spans="1:18" ht="15">
      <c r="A36" s="12">
        <v>32779</v>
      </c>
      <c r="B36"/>
      <c r="C36">
        <v>1</v>
      </c>
      <c r="D36"/>
      <c r="E36"/>
      <c r="F36"/>
      <c r="G36"/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-9</v>
      </c>
      <c r="M36" s="9">
        <f t="shared" si="8"/>
        <v>-2</v>
      </c>
      <c r="N36" s="5">
        <f aca="true" t="shared" si="12" ref="N36:N67">(+J36+K36)*($J$103/($J$103+$K$103))</f>
        <v>0</v>
      </c>
      <c r="O36" s="10">
        <f t="shared" si="9"/>
        <v>-16.5</v>
      </c>
      <c r="P36" s="5">
        <f aca="true" t="shared" si="13" ref="P36:P67">O36*100/$N$103</f>
        <v>110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/>
      <c r="E37">
        <v>1</v>
      </c>
      <c r="F37"/>
      <c r="G37">
        <v>2</v>
      </c>
      <c r="H37">
        <v>1</v>
      </c>
      <c r="I37">
        <v>1</v>
      </c>
      <c r="J37" s="9">
        <f t="shared" si="10"/>
        <v>-1</v>
      </c>
      <c r="K37" s="9">
        <f t="shared" si="11"/>
        <v>0</v>
      </c>
      <c r="L37" s="9">
        <f aca="true" t="shared" si="16" ref="L37:L68">L36+J37</f>
        <v>-10</v>
      </c>
      <c r="M37" s="9">
        <f aca="true" t="shared" si="17" ref="M37:M68">M36+K37</f>
        <v>-2</v>
      </c>
      <c r="N37" s="5">
        <f t="shared" si="12"/>
        <v>-1.5</v>
      </c>
      <c r="O37" s="10">
        <f aca="true" t="shared" si="18" ref="O37:O68">O36+N37</f>
        <v>-18</v>
      </c>
      <c r="P37" s="5">
        <f t="shared" si="13"/>
        <v>120</v>
      </c>
      <c r="Q37" s="9">
        <f t="shared" si="14"/>
        <v>4</v>
      </c>
      <c r="R37" s="9">
        <f t="shared" si="15"/>
        <v>3</v>
      </c>
    </row>
    <row r="38" spans="1:18" ht="15">
      <c r="A38" s="12">
        <v>32781</v>
      </c>
      <c r="B38"/>
      <c r="C38">
        <v>1</v>
      </c>
      <c r="D38" s="11">
        <v>1</v>
      </c>
      <c r="E38" s="11"/>
      <c r="F38"/>
      <c r="G38">
        <v>2</v>
      </c>
      <c r="H38" s="11">
        <v>1</v>
      </c>
      <c r="I38" s="11"/>
      <c r="J38" s="9">
        <f t="shared" si="10"/>
        <v>0</v>
      </c>
      <c r="K38" s="9">
        <f t="shared" si="11"/>
        <v>-1</v>
      </c>
      <c r="L38" s="9">
        <f t="shared" si="16"/>
        <v>-10</v>
      </c>
      <c r="M38" s="9">
        <f t="shared" si="17"/>
        <v>-3</v>
      </c>
      <c r="N38" s="5">
        <f t="shared" si="12"/>
        <v>-1.5</v>
      </c>
      <c r="O38" s="10">
        <f t="shared" si="18"/>
        <v>-19.5</v>
      </c>
      <c r="P38" s="5">
        <f t="shared" si="13"/>
        <v>130</v>
      </c>
      <c r="Q38" s="9">
        <f t="shared" si="14"/>
        <v>3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>
        <v>1</v>
      </c>
      <c r="H39"/>
      <c r="I39">
        <v>1</v>
      </c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-3</v>
      </c>
      <c r="N39" s="5">
        <f t="shared" si="12"/>
        <v>0</v>
      </c>
      <c r="O39" s="10">
        <f t="shared" si="18"/>
        <v>-19.5</v>
      </c>
      <c r="P39" s="5">
        <f t="shared" si="13"/>
        <v>130</v>
      </c>
      <c r="Q39" s="9">
        <f t="shared" si="14"/>
        <v>1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-3</v>
      </c>
      <c r="N40" s="5">
        <f t="shared" si="12"/>
        <v>0</v>
      </c>
      <c r="O40" s="10">
        <f t="shared" si="18"/>
        <v>-19.5</v>
      </c>
      <c r="P40" s="5">
        <f t="shared" si="13"/>
        <v>130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-8</v>
      </c>
      <c r="M41" s="9">
        <f t="shared" si="17"/>
        <v>-3</v>
      </c>
      <c r="N41" s="5">
        <f t="shared" si="12"/>
        <v>3</v>
      </c>
      <c r="O41" s="10">
        <f t="shared" si="18"/>
        <v>-16.5</v>
      </c>
      <c r="P41" s="5">
        <f t="shared" si="13"/>
        <v>110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>
        <v>1</v>
      </c>
      <c r="E42" s="11">
        <v>1</v>
      </c>
      <c r="F42"/>
      <c r="G42"/>
      <c r="H42">
        <v>3</v>
      </c>
      <c r="I42" s="11"/>
      <c r="J42" s="9">
        <f t="shared" si="10"/>
        <v>2</v>
      </c>
      <c r="K42" s="9">
        <f t="shared" si="11"/>
        <v>3</v>
      </c>
      <c r="L42" s="9">
        <f t="shared" si="16"/>
        <v>-6</v>
      </c>
      <c r="M42" s="9">
        <f t="shared" si="17"/>
        <v>0</v>
      </c>
      <c r="N42" s="5">
        <f t="shared" si="12"/>
        <v>7.5</v>
      </c>
      <c r="O42" s="10">
        <f t="shared" si="18"/>
        <v>-9</v>
      </c>
      <c r="P42" s="5">
        <f t="shared" si="13"/>
        <v>60</v>
      </c>
      <c r="Q42" s="9">
        <f t="shared" si="14"/>
        <v>0</v>
      </c>
      <c r="R42" s="9">
        <f t="shared" si="15"/>
        <v>5</v>
      </c>
    </row>
    <row r="43" spans="1:18" ht="15">
      <c r="A43" s="12">
        <v>32786</v>
      </c>
      <c r="B43"/>
      <c r="C43"/>
      <c r="D43"/>
      <c r="E43">
        <v>1</v>
      </c>
      <c r="F43"/>
      <c r="G43">
        <v>1</v>
      </c>
      <c r="H43">
        <v>3</v>
      </c>
      <c r="I43">
        <v>2</v>
      </c>
      <c r="J43" s="9">
        <f t="shared" si="10"/>
        <v>1</v>
      </c>
      <c r="K43" s="9">
        <f t="shared" si="11"/>
        <v>4</v>
      </c>
      <c r="L43" s="9">
        <f t="shared" si="16"/>
        <v>-5</v>
      </c>
      <c r="M43" s="9">
        <f t="shared" si="17"/>
        <v>4</v>
      </c>
      <c r="N43" s="5">
        <f t="shared" si="12"/>
        <v>7.5</v>
      </c>
      <c r="O43" s="10">
        <f t="shared" si="18"/>
        <v>-1.5</v>
      </c>
      <c r="P43" s="5">
        <f t="shared" si="13"/>
        <v>10</v>
      </c>
      <c r="Q43" s="9">
        <f t="shared" si="14"/>
        <v>1</v>
      </c>
      <c r="R43" s="9">
        <f t="shared" si="15"/>
        <v>6</v>
      </c>
    </row>
    <row r="44" spans="1:18" ht="15">
      <c r="A44" s="12">
        <v>32787</v>
      </c>
      <c r="B44">
        <v>2</v>
      </c>
      <c r="C44">
        <v>1</v>
      </c>
      <c r="D44"/>
      <c r="E44"/>
      <c r="F44">
        <v>1</v>
      </c>
      <c r="G44">
        <v>2</v>
      </c>
      <c r="H44"/>
      <c r="I44">
        <v>1</v>
      </c>
      <c r="J44" s="9">
        <f t="shared" si="10"/>
        <v>-3</v>
      </c>
      <c r="K44" s="9">
        <f t="shared" si="11"/>
        <v>-2</v>
      </c>
      <c r="L44" s="9">
        <f t="shared" si="16"/>
        <v>-8</v>
      </c>
      <c r="M44" s="9">
        <f t="shared" si="17"/>
        <v>2</v>
      </c>
      <c r="N44" s="5">
        <f t="shared" si="12"/>
        <v>-7.5</v>
      </c>
      <c r="O44" s="10">
        <f t="shared" si="18"/>
        <v>-9</v>
      </c>
      <c r="P44" s="5">
        <f t="shared" si="13"/>
        <v>60</v>
      </c>
      <c r="Q44" s="9">
        <f t="shared" si="14"/>
        <v>6</v>
      </c>
      <c r="R44" s="9">
        <f t="shared" si="15"/>
        <v>1</v>
      </c>
    </row>
    <row r="45" spans="1:18" ht="15">
      <c r="A45" s="12">
        <v>32788</v>
      </c>
      <c r="B45">
        <v>1</v>
      </c>
      <c r="C45">
        <v>1</v>
      </c>
      <c r="D45" s="11">
        <v>1</v>
      </c>
      <c r="E45" s="11"/>
      <c r="F45"/>
      <c r="G45">
        <v>1</v>
      </c>
      <c r="H45" s="11"/>
      <c r="I45" s="11"/>
      <c r="J45" s="9">
        <f t="shared" si="10"/>
        <v>-1</v>
      </c>
      <c r="K45" s="9">
        <f t="shared" si="11"/>
        <v>-1</v>
      </c>
      <c r="L45" s="9">
        <f t="shared" si="16"/>
        <v>-9</v>
      </c>
      <c r="M45" s="9">
        <f t="shared" si="17"/>
        <v>1</v>
      </c>
      <c r="N45" s="5">
        <f t="shared" si="12"/>
        <v>-3</v>
      </c>
      <c r="O45" s="10">
        <f t="shared" si="18"/>
        <v>-12</v>
      </c>
      <c r="P45" s="5">
        <f t="shared" si="13"/>
        <v>80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>
        <v>1</v>
      </c>
      <c r="D46"/>
      <c r="E46"/>
      <c r="F46">
        <v>1</v>
      </c>
      <c r="G46"/>
      <c r="H46">
        <v>1</v>
      </c>
      <c r="I46">
        <v>1</v>
      </c>
      <c r="J46" s="9">
        <f t="shared" si="10"/>
        <v>-1</v>
      </c>
      <c r="K46" s="9">
        <f t="shared" si="11"/>
        <v>1</v>
      </c>
      <c r="L46" s="9">
        <f t="shared" si="16"/>
        <v>-10</v>
      </c>
      <c r="M46" s="9">
        <f t="shared" si="17"/>
        <v>2</v>
      </c>
      <c r="N46" s="5">
        <f t="shared" si="12"/>
        <v>0</v>
      </c>
      <c r="O46" s="10">
        <f t="shared" si="18"/>
        <v>-12</v>
      </c>
      <c r="P46" s="5">
        <f t="shared" si="13"/>
        <v>80</v>
      </c>
      <c r="Q46" s="9">
        <f t="shared" si="14"/>
        <v>2</v>
      </c>
      <c r="R46" s="9">
        <f t="shared" si="15"/>
        <v>2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2</v>
      </c>
      <c r="N47" s="5">
        <f t="shared" si="12"/>
        <v>0</v>
      </c>
      <c r="O47" s="10">
        <f t="shared" si="18"/>
        <v>-12</v>
      </c>
      <c r="P47" s="5">
        <f t="shared" si="13"/>
        <v>80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-10</v>
      </c>
      <c r="M48" s="9">
        <f t="shared" si="17"/>
        <v>2</v>
      </c>
      <c r="N48" s="5">
        <f t="shared" si="12"/>
        <v>0</v>
      </c>
      <c r="O48" s="10">
        <f t="shared" si="18"/>
        <v>-12</v>
      </c>
      <c r="P48" s="5">
        <f t="shared" si="13"/>
        <v>80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-10</v>
      </c>
      <c r="M49" s="9">
        <f t="shared" si="17"/>
        <v>2</v>
      </c>
      <c r="N49" s="5">
        <f t="shared" si="12"/>
        <v>0</v>
      </c>
      <c r="O49" s="10">
        <f t="shared" si="18"/>
        <v>-12</v>
      </c>
      <c r="P49" s="5">
        <f t="shared" si="13"/>
        <v>80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1</v>
      </c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-11</v>
      </c>
      <c r="M50" s="9">
        <f t="shared" si="17"/>
        <v>2</v>
      </c>
      <c r="N50" s="5">
        <f t="shared" si="12"/>
        <v>-1.5</v>
      </c>
      <c r="O50" s="10">
        <f t="shared" si="18"/>
        <v>-13.5</v>
      </c>
      <c r="P50" s="5">
        <f t="shared" si="13"/>
        <v>90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>
        <v>1</v>
      </c>
      <c r="I51"/>
      <c r="J51" s="9">
        <f t="shared" si="10"/>
        <v>0</v>
      </c>
      <c r="K51" s="9">
        <f t="shared" si="11"/>
        <v>1</v>
      </c>
      <c r="L51" s="9">
        <f t="shared" si="16"/>
        <v>-11</v>
      </c>
      <c r="M51" s="9">
        <f t="shared" si="17"/>
        <v>3</v>
      </c>
      <c r="N51" s="5">
        <f t="shared" si="12"/>
        <v>1.5</v>
      </c>
      <c r="O51" s="10">
        <f t="shared" si="18"/>
        <v>-12</v>
      </c>
      <c r="P51" s="5">
        <f t="shared" si="13"/>
        <v>80</v>
      </c>
      <c r="Q51" s="9">
        <f t="shared" si="14"/>
        <v>0</v>
      </c>
      <c r="R51" s="9">
        <f t="shared" si="15"/>
        <v>1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3</v>
      </c>
      <c r="N52" s="5">
        <f t="shared" si="12"/>
        <v>1.5</v>
      </c>
      <c r="O52" s="10">
        <f t="shared" si="18"/>
        <v>-10.5</v>
      </c>
      <c r="P52" s="5">
        <f t="shared" si="13"/>
        <v>70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>
        <v>1</v>
      </c>
      <c r="D53"/>
      <c r="E53"/>
      <c r="F53"/>
      <c r="G53"/>
      <c r="H53"/>
      <c r="I53"/>
      <c r="J53" s="9">
        <f t="shared" si="10"/>
        <v>-1</v>
      </c>
      <c r="K53" s="9">
        <f t="shared" si="11"/>
        <v>0</v>
      </c>
      <c r="L53" s="9">
        <f t="shared" si="16"/>
        <v>-11</v>
      </c>
      <c r="M53" s="9">
        <f t="shared" si="17"/>
        <v>3</v>
      </c>
      <c r="N53" s="5">
        <f t="shared" si="12"/>
        <v>-1.5</v>
      </c>
      <c r="O53" s="10">
        <f t="shared" si="18"/>
        <v>-12</v>
      </c>
      <c r="P53" s="5">
        <f t="shared" si="13"/>
        <v>80</v>
      </c>
      <c r="Q53" s="9">
        <f t="shared" si="14"/>
        <v>1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>
        <v>1</v>
      </c>
      <c r="H54" s="11"/>
      <c r="I54" s="11"/>
      <c r="J54" s="9">
        <f t="shared" si="10"/>
        <v>0</v>
      </c>
      <c r="K54" s="9">
        <f t="shared" si="11"/>
        <v>-1</v>
      </c>
      <c r="L54" s="9">
        <f t="shared" si="16"/>
        <v>-11</v>
      </c>
      <c r="M54" s="9">
        <f t="shared" si="17"/>
        <v>2</v>
      </c>
      <c r="N54" s="5">
        <f t="shared" si="12"/>
        <v>-1.5</v>
      </c>
      <c r="O54" s="10">
        <f t="shared" si="18"/>
        <v>-13.5</v>
      </c>
      <c r="P54" s="5">
        <f t="shared" si="13"/>
        <v>90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/>
      <c r="H55">
        <v>1</v>
      </c>
      <c r="I55">
        <v>1</v>
      </c>
      <c r="J55" s="9">
        <f t="shared" si="10"/>
        <v>1</v>
      </c>
      <c r="K55" s="9">
        <f t="shared" si="11"/>
        <v>2</v>
      </c>
      <c r="L55" s="9">
        <f t="shared" si="16"/>
        <v>-10</v>
      </c>
      <c r="M55" s="9">
        <f t="shared" si="17"/>
        <v>4</v>
      </c>
      <c r="N55" s="5">
        <f t="shared" si="12"/>
        <v>4.5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3</v>
      </c>
    </row>
    <row r="56" spans="1:18" ht="15">
      <c r="A56" s="12">
        <v>32799</v>
      </c>
      <c r="B56"/>
      <c r="C56"/>
      <c r="D56">
        <v>1</v>
      </c>
      <c r="E56"/>
      <c r="F56"/>
      <c r="G56"/>
      <c r="H56"/>
      <c r="I56"/>
      <c r="J56" s="9">
        <f t="shared" si="10"/>
        <v>1</v>
      </c>
      <c r="K56" s="9">
        <f t="shared" si="11"/>
        <v>0</v>
      </c>
      <c r="L56" s="9">
        <f t="shared" si="16"/>
        <v>-9</v>
      </c>
      <c r="M56" s="9">
        <f t="shared" si="17"/>
        <v>4</v>
      </c>
      <c r="N56" s="5">
        <f t="shared" si="12"/>
        <v>1.5</v>
      </c>
      <c r="O56" s="10">
        <f t="shared" si="18"/>
        <v>-7.5</v>
      </c>
      <c r="P56" s="5">
        <f t="shared" si="13"/>
        <v>50</v>
      </c>
      <c r="Q56" s="9">
        <f t="shared" si="14"/>
        <v>0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4</v>
      </c>
      <c r="N57" s="5">
        <f t="shared" si="12"/>
        <v>0</v>
      </c>
      <c r="O57" s="10">
        <f t="shared" si="18"/>
        <v>-7.5</v>
      </c>
      <c r="P57" s="5">
        <f t="shared" si="13"/>
        <v>50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4</v>
      </c>
      <c r="N58" s="5">
        <f t="shared" si="12"/>
        <v>0</v>
      </c>
      <c r="O58" s="10">
        <f t="shared" si="18"/>
        <v>-7.5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-9</v>
      </c>
      <c r="M59" s="9">
        <f t="shared" si="17"/>
        <v>4</v>
      </c>
      <c r="N59" s="5">
        <f t="shared" si="12"/>
        <v>0</v>
      </c>
      <c r="O59" s="10">
        <f t="shared" si="18"/>
        <v>-7.5</v>
      </c>
      <c r="P59" s="5">
        <f t="shared" si="13"/>
        <v>50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>
        <v>2</v>
      </c>
      <c r="G60">
        <v>2</v>
      </c>
      <c r="H60">
        <v>1</v>
      </c>
      <c r="I60"/>
      <c r="J60" s="9">
        <f t="shared" si="10"/>
        <v>0</v>
      </c>
      <c r="K60" s="9">
        <f t="shared" si="11"/>
        <v>-3</v>
      </c>
      <c r="L60" s="9">
        <f t="shared" si="16"/>
        <v>-9</v>
      </c>
      <c r="M60" s="9">
        <f t="shared" si="17"/>
        <v>1</v>
      </c>
      <c r="N60" s="5">
        <f t="shared" si="12"/>
        <v>-4.5</v>
      </c>
      <c r="O60" s="10">
        <f t="shared" si="18"/>
        <v>-12</v>
      </c>
      <c r="P60" s="5">
        <f t="shared" si="13"/>
        <v>80</v>
      </c>
      <c r="Q60" s="9">
        <f t="shared" si="14"/>
        <v>4</v>
      </c>
      <c r="R60" s="9">
        <f t="shared" si="15"/>
        <v>1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-9</v>
      </c>
      <c r="M61" s="9">
        <f t="shared" si="17"/>
        <v>1</v>
      </c>
      <c r="N61" s="5">
        <f t="shared" si="12"/>
        <v>0</v>
      </c>
      <c r="O61" s="10">
        <f t="shared" si="18"/>
        <v>-12</v>
      </c>
      <c r="P61" s="5">
        <f t="shared" si="13"/>
        <v>80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-9</v>
      </c>
      <c r="M62" s="9">
        <f t="shared" si="17"/>
        <v>2</v>
      </c>
      <c r="N62" s="5">
        <f t="shared" si="12"/>
        <v>1.5</v>
      </c>
      <c r="O62" s="10">
        <f t="shared" si="18"/>
        <v>-10.5</v>
      </c>
      <c r="P62" s="5">
        <f t="shared" si="13"/>
        <v>70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>
        <v>1</v>
      </c>
      <c r="G63" s="11"/>
      <c r="H63" s="11">
        <v>2</v>
      </c>
      <c r="I63" s="11"/>
      <c r="J63" s="9">
        <f t="shared" si="10"/>
        <v>0</v>
      </c>
      <c r="K63" s="9">
        <f t="shared" si="11"/>
        <v>1</v>
      </c>
      <c r="L63" s="9">
        <f t="shared" si="16"/>
        <v>-9</v>
      </c>
      <c r="M63" s="9">
        <f t="shared" si="17"/>
        <v>3</v>
      </c>
      <c r="N63" s="5">
        <f t="shared" si="12"/>
        <v>1.5</v>
      </c>
      <c r="O63" s="10">
        <f t="shared" si="18"/>
        <v>-9</v>
      </c>
      <c r="P63" s="5">
        <f t="shared" si="13"/>
        <v>60</v>
      </c>
      <c r="Q63" s="9">
        <f t="shared" si="14"/>
        <v>1</v>
      </c>
      <c r="R63" s="9">
        <f t="shared" si="15"/>
        <v>2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-9</v>
      </c>
      <c r="M64" s="9">
        <f t="shared" si="17"/>
        <v>3</v>
      </c>
      <c r="N64" s="5">
        <f t="shared" si="12"/>
        <v>0</v>
      </c>
      <c r="O64" s="10">
        <f t="shared" si="18"/>
        <v>-9</v>
      </c>
      <c r="P64" s="5">
        <f t="shared" si="13"/>
        <v>60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-9</v>
      </c>
      <c r="M65" s="9">
        <f t="shared" si="17"/>
        <v>3</v>
      </c>
      <c r="N65" s="5">
        <f t="shared" si="12"/>
        <v>0</v>
      </c>
      <c r="O65" s="10">
        <f t="shared" si="18"/>
        <v>-9</v>
      </c>
      <c r="P65" s="5">
        <f t="shared" si="13"/>
        <v>60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-9</v>
      </c>
      <c r="M66" s="9">
        <f t="shared" si="17"/>
        <v>3</v>
      </c>
      <c r="N66" s="5">
        <f t="shared" si="12"/>
        <v>0</v>
      </c>
      <c r="O66" s="10">
        <f t="shared" si="18"/>
        <v>-9</v>
      </c>
      <c r="P66" s="5">
        <f t="shared" si="13"/>
        <v>60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1</v>
      </c>
      <c r="D67"/>
      <c r="E67"/>
      <c r="F67"/>
      <c r="G67"/>
      <c r="H67"/>
      <c r="I67"/>
      <c r="J67" s="9">
        <f t="shared" si="10"/>
        <v>-1</v>
      </c>
      <c r="K67" s="9">
        <f t="shared" si="11"/>
        <v>0</v>
      </c>
      <c r="L67" s="9">
        <f t="shared" si="16"/>
        <v>-10</v>
      </c>
      <c r="M67" s="9">
        <f t="shared" si="17"/>
        <v>3</v>
      </c>
      <c r="N67" s="5">
        <f t="shared" si="12"/>
        <v>-1.5</v>
      </c>
      <c r="O67" s="10">
        <f t="shared" si="18"/>
        <v>-10.5</v>
      </c>
      <c r="P67" s="5">
        <f t="shared" si="13"/>
        <v>70</v>
      </c>
      <c r="Q67" s="9">
        <f t="shared" si="14"/>
        <v>1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-10</v>
      </c>
      <c r="M68" s="9">
        <f t="shared" si="17"/>
        <v>3</v>
      </c>
      <c r="N68" s="5">
        <f aca="true" t="shared" si="21" ref="N68:N101">(+J68+K68)*($J$103/($J$103+$K$103))</f>
        <v>0</v>
      </c>
      <c r="O68" s="10">
        <f t="shared" si="18"/>
        <v>-10.5</v>
      </c>
      <c r="P68" s="5">
        <f aca="true" t="shared" si="22" ref="P68:P99">O68*100/$N$103</f>
        <v>70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1</v>
      </c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-11</v>
      </c>
      <c r="M69" s="9">
        <f aca="true" t="shared" si="26" ref="M69:M101">M68+K69</f>
        <v>3</v>
      </c>
      <c r="N69" s="5">
        <f t="shared" si="21"/>
        <v>-1.5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>
        <v>2</v>
      </c>
      <c r="D70" s="11">
        <v>1</v>
      </c>
      <c r="E70" s="11"/>
      <c r="F70" s="11"/>
      <c r="G70"/>
      <c r="H70" s="11">
        <v>1</v>
      </c>
      <c r="I70" s="11">
        <v>2</v>
      </c>
      <c r="J70" s="9">
        <f t="shared" si="19"/>
        <v>-1</v>
      </c>
      <c r="K70" s="9">
        <f t="shared" si="20"/>
        <v>3</v>
      </c>
      <c r="L70" s="9">
        <f t="shared" si="25"/>
        <v>-12</v>
      </c>
      <c r="M70" s="9">
        <f t="shared" si="26"/>
        <v>6</v>
      </c>
      <c r="N70" s="5">
        <f t="shared" si="21"/>
        <v>3</v>
      </c>
      <c r="O70" s="10">
        <f t="shared" si="27"/>
        <v>-9</v>
      </c>
      <c r="P70" s="5">
        <f t="shared" si="22"/>
        <v>60</v>
      </c>
      <c r="Q70" s="9">
        <f t="shared" si="23"/>
        <v>2</v>
      </c>
      <c r="R70" s="9">
        <f t="shared" si="24"/>
        <v>4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>
        <v>2</v>
      </c>
      <c r="J71" s="9">
        <f t="shared" si="19"/>
        <v>-1</v>
      </c>
      <c r="K71" s="9">
        <f t="shared" si="20"/>
        <v>1</v>
      </c>
      <c r="L71" s="9">
        <f t="shared" si="25"/>
        <v>-13</v>
      </c>
      <c r="M71" s="9">
        <f t="shared" si="26"/>
        <v>7</v>
      </c>
      <c r="N71" s="5">
        <f t="shared" si="21"/>
        <v>0</v>
      </c>
      <c r="O71" s="10">
        <f t="shared" si="27"/>
        <v>-9</v>
      </c>
      <c r="P71" s="5">
        <f t="shared" si="22"/>
        <v>60</v>
      </c>
      <c r="Q71" s="9">
        <f t="shared" si="23"/>
        <v>2</v>
      </c>
      <c r="R71" s="9">
        <f t="shared" si="24"/>
        <v>2</v>
      </c>
    </row>
    <row r="72" spans="1:18" ht="15">
      <c r="A72" s="12">
        <v>32815</v>
      </c>
      <c r="B72"/>
      <c r="C72">
        <v>2</v>
      </c>
      <c r="D72"/>
      <c r="E72"/>
      <c r="F72"/>
      <c r="G72"/>
      <c r="H72"/>
      <c r="I72"/>
      <c r="J72" s="9">
        <f t="shared" si="19"/>
        <v>-2</v>
      </c>
      <c r="K72" s="9">
        <f t="shared" si="20"/>
        <v>0</v>
      </c>
      <c r="L72" s="9">
        <f t="shared" si="25"/>
        <v>-15</v>
      </c>
      <c r="M72" s="9">
        <f t="shared" si="26"/>
        <v>7</v>
      </c>
      <c r="N72" s="5">
        <f t="shared" si="21"/>
        <v>-3</v>
      </c>
      <c r="O72" s="10">
        <f t="shared" si="27"/>
        <v>-12</v>
      </c>
      <c r="P72" s="5">
        <f t="shared" si="22"/>
        <v>80</v>
      </c>
      <c r="Q72" s="9">
        <f t="shared" si="23"/>
        <v>2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-15</v>
      </c>
      <c r="M73" s="9">
        <f t="shared" si="26"/>
        <v>7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>
        <v>1</v>
      </c>
      <c r="I74"/>
      <c r="J74" s="9">
        <f t="shared" si="19"/>
        <v>0</v>
      </c>
      <c r="K74" s="9">
        <f t="shared" si="20"/>
        <v>1</v>
      </c>
      <c r="L74" s="9">
        <f t="shared" si="25"/>
        <v>-15</v>
      </c>
      <c r="M74" s="9">
        <f t="shared" si="26"/>
        <v>8</v>
      </c>
      <c r="N74" s="5">
        <f t="shared" si="21"/>
        <v>1.5</v>
      </c>
      <c r="O74" s="10">
        <f t="shared" si="27"/>
        <v>-10.5</v>
      </c>
      <c r="P74" s="5">
        <f t="shared" si="22"/>
        <v>70</v>
      </c>
      <c r="Q74" s="9">
        <f t="shared" si="23"/>
        <v>0</v>
      </c>
      <c r="R74" s="9">
        <f t="shared" si="24"/>
        <v>1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-15</v>
      </c>
      <c r="M75" s="9">
        <f t="shared" si="26"/>
        <v>8</v>
      </c>
      <c r="N75" s="5">
        <f t="shared" si="21"/>
        <v>0</v>
      </c>
      <c r="O75" s="10">
        <f t="shared" si="27"/>
        <v>-10.5</v>
      </c>
      <c r="P75" s="5">
        <f t="shared" si="22"/>
        <v>70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-15</v>
      </c>
      <c r="M76" s="9">
        <f t="shared" si="26"/>
        <v>8</v>
      </c>
      <c r="N76" s="5">
        <f t="shared" si="21"/>
        <v>0</v>
      </c>
      <c r="O76" s="10">
        <f t="shared" si="27"/>
        <v>-10.5</v>
      </c>
      <c r="P76" s="5">
        <f t="shared" si="22"/>
        <v>70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-15</v>
      </c>
      <c r="M77" s="9">
        <f t="shared" si="26"/>
        <v>8</v>
      </c>
      <c r="N77" s="5">
        <f t="shared" si="21"/>
        <v>0</v>
      </c>
      <c r="O77" s="10">
        <f t="shared" si="27"/>
        <v>-10.5</v>
      </c>
      <c r="P77" s="5">
        <f t="shared" si="22"/>
        <v>70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-15</v>
      </c>
      <c r="M78" s="9">
        <f t="shared" si="26"/>
        <v>8</v>
      </c>
      <c r="N78" s="5">
        <f t="shared" si="21"/>
        <v>0</v>
      </c>
      <c r="O78" s="10">
        <f t="shared" si="27"/>
        <v>-10.5</v>
      </c>
      <c r="P78" s="5">
        <f t="shared" si="22"/>
        <v>70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>
        <v>2</v>
      </c>
      <c r="J79" s="9">
        <f t="shared" si="19"/>
        <v>0</v>
      </c>
      <c r="K79" s="9">
        <f t="shared" si="20"/>
        <v>2</v>
      </c>
      <c r="L79" s="9">
        <f t="shared" si="25"/>
        <v>-15</v>
      </c>
      <c r="M79" s="9">
        <f t="shared" si="26"/>
        <v>10</v>
      </c>
      <c r="N79" s="5">
        <f t="shared" si="21"/>
        <v>3</v>
      </c>
      <c r="O79" s="10">
        <f t="shared" si="27"/>
        <v>-7.5</v>
      </c>
      <c r="P79" s="5">
        <f t="shared" si="22"/>
        <v>50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>
        <v>1</v>
      </c>
      <c r="G80"/>
      <c r="H80">
        <v>2</v>
      </c>
      <c r="I80"/>
      <c r="J80" s="9">
        <f t="shared" si="19"/>
        <v>0</v>
      </c>
      <c r="K80" s="9">
        <f t="shared" si="20"/>
        <v>1</v>
      </c>
      <c r="L80" s="9">
        <f t="shared" si="25"/>
        <v>-15</v>
      </c>
      <c r="M80" s="9">
        <f t="shared" si="26"/>
        <v>11</v>
      </c>
      <c r="N80" s="5">
        <f t="shared" si="21"/>
        <v>1.5</v>
      </c>
      <c r="O80" s="10">
        <f t="shared" si="27"/>
        <v>-6</v>
      </c>
      <c r="P80" s="5">
        <f t="shared" si="22"/>
        <v>40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>
        <v>1</v>
      </c>
      <c r="C81"/>
      <c r="D81"/>
      <c r="E81"/>
      <c r="F81">
        <v>1</v>
      </c>
      <c r="G81">
        <v>2</v>
      </c>
      <c r="H81"/>
      <c r="I81"/>
      <c r="J81" s="9">
        <f t="shared" si="19"/>
        <v>-1</v>
      </c>
      <c r="K81" s="9">
        <f t="shared" si="20"/>
        <v>-3</v>
      </c>
      <c r="L81" s="9">
        <f t="shared" si="25"/>
        <v>-16</v>
      </c>
      <c r="M81" s="9">
        <f t="shared" si="26"/>
        <v>8</v>
      </c>
      <c r="N81" s="5">
        <f t="shared" si="21"/>
        <v>-6</v>
      </c>
      <c r="O81" s="10">
        <f t="shared" si="27"/>
        <v>-12</v>
      </c>
      <c r="P81" s="5">
        <f t="shared" si="22"/>
        <v>80</v>
      </c>
      <c r="Q81" s="9">
        <f t="shared" si="23"/>
        <v>4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>
        <v>2</v>
      </c>
      <c r="G82"/>
      <c r="H82"/>
      <c r="I82"/>
      <c r="J82" s="9">
        <f t="shared" si="19"/>
        <v>0</v>
      </c>
      <c r="K82" s="9">
        <f t="shared" si="20"/>
        <v>-2</v>
      </c>
      <c r="L82" s="9">
        <f t="shared" si="25"/>
        <v>-16</v>
      </c>
      <c r="M82" s="9">
        <f t="shared" si="26"/>
        <v>6</v>
      </c>
      <c r="N82" s="5">
        <f t="shared" si="21"/>
        <v>-3</v>
      </c>
      <c r="O82" s="10">
        <f t="shared" si="27"/>
        <v>-15</v>
      </c>
      <c r="P82" s="5">
        <f t="shared" si="22"/>
        <v>100</v>
      </c>
      <c r="Q82" s="9">
        <f t="shared" si="23"/>
        <v>2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6</v>
      </c>
      <c r="N83" s="5">
        <f t="shared" si="21"/>
        <v>0</v>
      </c>
      <c r="O83" s="10">
        <f t="shared" si="27"/>
        <v>-15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-16</v>
      </c>
      <c r="M84" s="9">
        <f t="shared" si="26"/>
        <v>6</v>
      </c>
      <c r="N84" s="5">
        <f t="shared" si="21"/>
        <v>0</v>
      </c>
      <c r="O84" s="10">
        <f t="shared" si="27"/>
        <v>-15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-16</v>
      </c>
      <c r="M85" s="9">
        <f t="shared" si="26"/>
        <v>6</v>
      </c>
      <c r="N85" s="5">
        <f t="shared" si="21"/>
        <v>0</v>
      </c>
      <c r="O85" s="10">
        <f t="shared" si="27"/>
        <v>-15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6</v>
      </c>
      <c r="N86" s="5">
        <f t="shared" si="21"/>
        <v>0</v>
      </c>
      <c r="O86" s="10">
        <f t="shared" si="27"/>
        <v>-15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6</v>
      </c>
      <c r="N87" s="5">
        <f t="shared" si="21"/>
        <v>0</v>
      </c>
      <c r="O87" s="10">
        <f t="shared" si="27"/>
        <v>-15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6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>
        <v>1</v>
      </c>
      <c r="D89">
        <v>1</v>
      </c>
      <c r="E89"/>
      <c r="F89"/>
      <c r="G89">
        <v>1</v>
      </c>
      <c r="H89"/>
      <c r="I89">
        <v>1</v>
      </c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6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2</v>
      </c>
      <c r="R89" s="9">
        <f t="shared" si="24"/>
        <v>2</v>
      </c>
    </row>
    <row r="90" spans="1:18" ht="15">
      <c r="A90" s="12">
        <v>32833</v>
      </c>
      <c r="B90"/>
      <c r="C90"/>
      <c r="D90"/>
      <c r="E90">
        <v>2</v>
      </c>
      <c r="F90"/>
      <c r="G90"/>
      <c r="H90"/>
      <c r="I90"/>
      <c r="J90" s="9">
        <f t="shared" si="19"/>
        <v>2</v>
      </c>
      <c r="K90" s="9">
        <f t="shared" si="20"/>
        <v>0</v>
      </c>
      <c r="L90" s="9">
        <f t="shared" si="25"/>
        <v>-14</v>
      </c>
      <c r="M90" s="9">
        <f t="shared" si="26"/>
        <v>6</v>
      </c>
      <c r="N90" s="5">
        <f t="shared" si="21"/>
        <v>3</v>
      </c>
      <c r="O90" s="10">
        <f t="shared" si="27"/>
        <v>-12</v>
      </c>
      <c r="P90" s="5">
        <f t="shared" si="22"/>
        <v>80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6</v>
      </c>
      <c r="N91" s="5">
        <f t="shared" si="21"/>
        <v>0</v>
      </c>
      <c r="O91" s="10">
        <f t="shared" si="27"/>
        <v>-12</v>
      </c>
      <c r="P91" s="5">
        <f t="shared" si="22"/>
        <v>80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6</v>
      </c>
      <c r="N92" s="5">
        <f t="shared" si="21"/>
        <v>0</v>
      </c>
      <c r="O92" s="10">
        <f t="shared" si="27"/>
        <v>-12</v>
      </c>
      <c r="P92" s="5">
        <f t="shared" si="22"/>
        <v>80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6</v>
      </c>
      <c r="N93" s="5">
        <f t="shared" si="21"/>
        <v>0</v>
      </c>
      <c r="O93" s="10">
        <f t="shared" si="27"/>
        <v>-12</v>
      </c>
      <c r="P93" s="5">
        <f t="shared" si="22"/>
        <v>80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6</v>
      </c>
      <c r="N94" s="5">
        <f t="shared" si="21"/>
        <v>0</v>
      </c>
      <c r="O94" s="10">
        <f t="shared" si="27"/>
        <v>-12</v>
      </c>
      <c r="P94" s="5">
        <f t="shared" si="22"/>
        <v>80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>
        <v>1</v>
      </c>
      <c r="D95"/>
      <c r="E95"/>
      <c r="F95"/>
      <c r="G95"/>
      <c r="H95"/>
      <c r="I95"/>
      <c r="J95" s="9">
        <f t="shared" si="19"/>
        <v>-1</v>
      </c>
      <c r="K95" s="9">
        <f t="shared" si="20"/>
        <v>0</v>
      </c>
      <c r="L95" s="9">
        <f t="shared" si="25"/>
        <v>-15</v>
      </c>
      <c r="M95" s="9">
        <f t="shared" si="26"/>
        <v>6</v>
      </c>
      <c r="N95" s="5">
        <f t="shared" si="21"/>
        <v>-1.5</v>
      </c>
      <c r="O95" s="10">
        <f t="shared" si="27"/>
        <v>-13.5</v>
      </c>
      <c r="P95" s="5">
        <f t="shared" si="22"/>
        <v>90</v>
      </c>
      <c r="Q95" s="9">
        <f t="shared" si="23"/>
        <v>1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6</v>
      </c>
      <c r="N96" s="5">
        <f t="shared" si="21"/>
        <v>0</v>
      </c>
      <c r="O96" s="10">
        <f t="shared" si="27"/>
        <v>-13.5</v>
      </c>
      <c r="P96" s="5">
        <f t="shared" si="22"/>
        <v>90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6</v>
      </c>
      <c r="N97" s="5">
        <f t="shared" si="21"/>
        <v>0</v>
      </c>
      <c r="O97" s="10">
        <f t="shared" si="27"/>
        <v>-13.5</v>
      </c>
      <c r="P97" s="5">
        <f t="shared" si="22"/>
        <v>90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>
        <v>1</v>
      </c>
      <c r="H98"/>
      <c r="I98"/>
      <c r="J98" s="9">
        <f t="shared" si="19"/>
        <v>0</v>
      </c>
      <c r="K98" s="9">
        <f t="shared" si="20"/>
        <v>-1</v>
      </c>
      <c r="L98" s="9">
        <f t="shared" si="25"/>
        <v>-15</v>
      </c>
      <c r="M98" s="9">
        <f t="shared" si="26"/>
        <v>5</v>
      </c>
      <c r="N98" s="5">
        <f t="shared" si="21"/>
        <v>-1.5</v>
      </c>
      <c r="O98" s="10">
        <f t="shared" si="27"/>
        <v>-15</v>
      </c>
      <c r="P98" s="5">
        <f t="shared" si="22"/>
        <v>100</v>
      </c>
      <c r="Q98" s="9">
        <f t="shared" si="23"/>
        <v>1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5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5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5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14</v>
      </c>
      <c r="E103" s="9">
        <f t="shared" si="28"/>
        <v>12</v>
      </c>
      <c r="F103" s="9">
        <f t="shared" si="28"/>
        <v>16</v>
      </c>
      <c r="G103" s="9">
        <f t="shared" si="28"/>
        <v>23</v>
      </c>
      <c r="H103" s="9">
        <f t="shared" si="28"/>
        <v>22</v>
      </c>
      <c r="I103" s="9">
        <f t="shared" si="28"/>
        <v>22</v>
      </c>
      <c r="J103" s="9">
        <f t="shared" si="28"/>
        <v>-15</v>
      </c>
      <c r="K103" s="9">
        <f t="shared" si="28"/>
        <v>5</v>
      </c>
      <c r="N103" s="5">
        <f>SUM(N4:N101)</f>
        <v>-15</v>
      </c>
      <c r="Q103" s="10">
        <f>SUM(Q4:Q101)</f>
        <v>80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98" sqref="G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v>3</v>
      </c>
      <c r="C4">
        <v>6</v>
      </c>
      <c r="D4">
        <v>3</v>
      </c>
      <c r="E4">
        <v>1</v>
      </c>
      <c r="F4">
        <v>2</v>
      </c>
      <c r="G4">
        <v>7</v>
      </c>
      <c r="H4">
        <v>4</v>
      </c>
      <c r="I4">
        <v>3</v>
      </c>
      <c r="J4" s="9">
        <f aca="true" t="shared" si="0" ref="J4:J35">-B4-C4+D4+E4</f>
        <v>-5</v>
      </c>
      <c r="K4" s="9">
        <f aca="true" t="shared" si="1" ref="K4:K35">-F4-G4+H4+I4</f>
        <v>-2</v>
      </c>
      <c r="L4" s="9">
        <f>J4</f>
        <v>-5</v>
      </c>
      <c r="M4" s="9">
        <f>K4</f>
        <v>-2</v>
      </c>
      <c r="N4" s="5">
        <f aca="true" t="shared" si="2" ref="N4:N35">(+J4+K4)*($J$103/($J$103+$K$103))</f>
        <v>-2.8347107438016526</v>
      </c>
      <c r="O4" s="10">
        <f>N4</f>
        <v>-2.8347107438016526</v>
      </c>
      <c r="P4" s="5">
        <f aca="true" t="shared" si="3" ref="P4:P35">O4*100/$N$103</f>
        <v>5.78512396694215</v>
      </c>
      <c r="Q4" s="9">
        <f aca="true" t="shared" si="4" ref="Q4:Q35">+B4+C4+F4+G4</f>
        <v>18</v>
      </c>
      <c r="R4" s="9">
        <f aca="true" t="shared" si="5" ref="R4:R35">D4+E4+H4+I4</f>
        <v>11</v>
      </c>
      <c r="X4" s="1" t="s">
        <v>28</v>
      </c>
      <c r="Z4" s="10">
        <f>SUM(N4:N10)</f>
        <v>-19.03305785123967</v>
      </c>
      <c r="AA4" s="5">
        <f aca="true" t="shared" si="6" ref="AA4:AA17">Z4*100/$Z$18</f>
        <v>38.84297520661158</v>
      </c>
      <c r="AB4" s="10">
        <f>SUM(Q4:Q10)+SUM(R4:R10)</f>
        <v>171</v>
      </c>
      <c r="AC4" s="10">
        <f>100*SUM(R4:R10)/AB4</f>
        <v>36.25730994152047</v>
      </c>
    </row>
    <row r="5" spans="1:29" ht="15">
      <c r="A5" s="12">
        <v>32748</v>
      </c>
      <c r="B5" s="11">
        <v>2</v>
      </c>
      <c r="C5">
        <v>6</v>
      </c>
      <c r="D5" s="11">
        <v>3</v>
      </c>
      <c r="E5" s="11">
        <v>1</v>
      </c>
      <c r="F5" s="11">
        <v>2</v>
      </c>
      <c r="G5">
        <v>6</v>
      </c>
      <c r="H5" s="11"/>
      <c r="I5" s="11">
        <v>2</v>
      </c>
      <c r="J5" s="9">
        <f t="shared" si="0"/>
        <v>-4</v>
      </c>
      <c r="K5" s="9">
        <f t="shared" si="1"/>
        <v>-6</v>
      </c>
      <c r="L5" s="9">
        <f aca="true" t="shared" si="7" ref="L5:L36">L4+J5</f>
        <v>-9</v>
      </c>
      <c r="M5" s="9">
        <f aca="true" t="shared" si="8" ref="M5:M36">M4+K5</f>
        <v>-8</v>
      </c>
      <c r="N5" s="5">
        <f t="shared" si="2"/>
        <v>-4.049586776859504</v>
      </c>
      <c r="O5" s="10">
        <f aca="true" t="shared" si="9" ref="O5:O36">O4+N5</f>
        <v>-6.884297520661157</v>
      </c>
      <c r="P5" s="5">
        <f t="shared" si="3"/>
        <v>14.049586776859508</v>
      </c>
      <c r="Q5" s="9">
        <f t="shared" si="4"/>
        <v>16</v>
      </c>
      <c r="R5" s="9">
        <f t="shared" si="5"/>
        <v>6</v>
      </c>
      <c r="T5" s="8" t="s">
        <v>29</v>
      </c>
      <c r="V5" s="9">
        <f>R103</f>
        <v>262</v>
      </c>
      <c r="W5"/>
      <c r="X5"/>
      <c r="Y5" s="1" t="s">
        <v>30</v>
      </c>
      <c r="Z5" s="10">
        <f>SUM(N11:N17)</f>
        <v>0.4049586776859495</v>
      </c>
      <c r="AA5" s="5">
        <f t="shared" si="6"/>
        <v>-0.8264462809917338</v>
      </c>
      <c r="AB5" s="10">
        <f>SUM(Q11:Q17)+SUM(R11:R17)</f>
        <v>145</v>
      </c>
      <c r="AC5" s="10">
        <f>100*SUM(R11:R17)/AB5</f>
        <v>50.3448275862069</v>
      </c>
    </row>
    <row r="6" spans="1:29" ht="15">
      <c r="A6" s="12">
        <v>32749</v>
      </c>
      <c r="B6">
        <v>2</v>
      </c>
      <c r="C6">
        <v>12</v>
      </c>
      <c r="D6">
        <v>2</v>
      </c>
      <c r="E6">
        <v>2</v>
      </c>
      <c r="F6">
        <v>5</v>
      </c>
      <c r="G6">
        <v>18</v>
      </c>
      <c r="H6">
        <v>6</v>
      </c>
      <c r="I6">
        <v>6</v>
      </c>
      <c r="J6" s="9">
        <f t="shared" si="0"/>
        <v>-10</v>
      </c>
      <c r="K6" s="9">
        <f t="shared" si="1"/>
        <v>-11</v>
      </c>
      <c r="L6" s="9">
        <f t="shared" si="7"/>
        <v>-19</v>
      </c>
      <c r="M6" s="9">
        <f t="shared" si="8"/>
        <v>-19</v>
      </c>
      <c r="N6" s="5">
        <f t="shared" si="2"/>
        <v>-8.504132231404958</v>
      </c>
      <c r="O6" s="10">
        <f t="shared" si="9"/>
        <v>-15.388429752066115</v>
      </c>
      <c r="P6" s="5">
        <f t="shared" si="3"/>
        <v>31.404958677685958</v>
      </c>
      <c r="Q6" s="9">
        <f t="shared" si="4"/>
        <v>37</v>
      </c>
      <c r="R6" s="9">
        <f t="shared" si="5"/>
        <v>16</v>
      </c>
      <c r="T6" s="8" t="s">
        <v>31</v>
      </c>
      <c r="V6" s="9">
        <f>Q103</f>
        <v>383</v>
      </c>
      <c r="W6"/>
      <c r="X6" s="1" t="s">
        <v>32</v>
      </c>
      <c r="Z6" s="10">
        <f>SUM(N18:N24)</f>
        <v>-13.363636363636363</v>
      </c>
      <c r="AA6" s="5">
        <f t="shared" si="6"/>
        <v>27.272727272727273</v>
      </c>
      <c r="AB6" s="10">
        <f>SUM(Q18:Q24)+SUM(R18:R24)</f>
        <v>127</v>
      </c>
      <c r="AC6" s="10">
        <f>100*SUM(R18:R24)/AB6</f>
        <v>37.00787401574803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-19</v>
      </c>
      <c r="M7" s="9">
        <f t="shared" si="8"/>
        <v>-19</v>
      </c>
      <c r="N7" s="5">
        <f t="shared" si="2"/>
        <v>0</v>
      </c>
      <c r="O7" s="10">
        <f t="shared" si="9"/>
        <v>-15.388429752066115</v>
      </c>
      <c r="P7" s="5">
        <f t="shared" si="3"/>
        <v>31.404958677685958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40.62015503875969</v>
      </c>
      <c r="W7"/>
      <c r="Y7" s="1" t="s">
        <v>34</v>
      </c>
      <c r="Z7" s="10">
        <f>SUM(N25:N31)</f>
        <v>-5.2644628099173545</v>
      </c>
      <c r="AA7" s="5">
        <f t="shared" si="6"/>
        <v>10.74380165289256</v>
      </c>
      <c r="AB7" s="10">
        <f>SUM(Q25:Q31)+SUM(R25:R31)</f>
        <v>77</v>
      </c>
      <c r="AC7" s="10">
        <f>100*SUM(R25:R31)/AB7</f>
        <v>41.55844155844156</v>
      </c>
    </row>
    <row r="8" spans="1:29" ht="15">
      <c r="A8" s="12">
        <v>32751</v>
      </c>
      <c r="B8">
        <v>1</v>
      </c>
      <c r="C8">
        <v>9</v>
      </c>
      <c r="D8">
        <v>4</v>
      </c>
      <c r="E8">
        <v>1</v>
      </c>
      <c r="F8">
        <v>5</v>
      </c>
      <c r="G8">
        <v>4</v>
      </c>
      <c r="H8">
        <v>3</v>
      </c>
      <c r="I8">
        <v>7</v>
      </c>
      <c r="J8" s="9">
        <f t="shared" si="0"/>
        <v>-5</v>
      </c>
      <c r="K8" s="9">
        <f t="shared" si="1"/>
        <v>1</v>
      </c>
      <c r="L8" s="9">
        <f t="shared" si="7"/>
        <v>-24</v>
      </c>
      <c r="M8" s="9">
        <f t="shared" si="8"/>
        <v>-18</v>
      </c>
      <c r="N8" s="5">
        <f t="shared" si="2"/>
        <v>-1.6198347107438016</v>
      </c>
      <c r="O8" s="10">
        <f t="shared" si="9"/>
        <v>-17.008264462809915</v>
      </c>
      <c r="P8" s="5">
        <f t="shared" si="3"/>
        <v>34.7107438016529</v>
      </c>
      <c r="Q8" s="9">
        <f t="shared" si="4"/>
        <v>19</v>
      </c>
      <c r="R8" s="9">
        <f t="shared" si="5"/>
        <v>15</v>
      </c>
      <c r="W8"/>
      <c r="X8" s="1" t="s">
        <v>35</v>
      </c>
      <c r="Z8" s="10">
        <f>SUM(N32:N38)</f>
        <v>-5.264462809917355</v>
      </c>
      <c r="AA8" s="5">
        <f t="shared" si="6"/>
        <v>10.743801652892563</v>
      </c>
      <c r="AB8" s="10">
        <f>SUM(Q32:Q38)+SUM(R32:R38)</f>
        <v>59</v>
      </c>
      <c r="AC8" s="10">
        <f>100*SUM(R32:R38)/AB8</f>
        <v>38.983050847457626</v>
      </c>
    </row>
    <row r="9" spans="1:29" ht="15">
      <c r="A9" s="12">
        <v>32752</v>
      </c>
      <c r="B9">
        <v>1</v>
      </c>
      <c r="C9">
        <v>2</v>
      </c>
      <c r="D9"/>
      <c r="E9">
        <v>3</v>
      </c>
      <c r="F9">
        <v>4</v>
      </c>
      <c r="G9">
        <v>9</v>
      </c>
      <c r="H9">
        <v>2</v>
      </c>
      <c r="I9">
        <v>6</v>
      </c>
      <c r="J9" s="9">
        <f t="shared" si="0"/>
        <v>0</v>
      </c>
      <c r="K9" s="9">
        <f t="shared" si="1"/>
        <v>-5</v>
      </c>
      <c r="L9" s="9">
        <f t="shared" si="7"/>
        <v>-24</v>
      </c>
      <c r="M9" s="9">
        <f t="shared" si="8"/>
        <v>-23</v>
      </c>
      <c r="N9" s="5">
        <f t="shared" si="2"/>
        <v>-2.024793388429752</v>
      </c>
      <c r="O9" s="10">
        <f t="shared" si="9"/>
        <v>-19.03305785123967</v>
      </c>
      <c r="P9" s="5">
        <f t="shared" si="3"/>
        <v>38.84297520661158</v>
      </c>
      <c r="Q9" s="9">
        <f t="shared" si="4"/>
        <v>16</v>
      </c>
      <c r="R9" s="9">
        <f t="shared" si="5"/>
        <v>11</v>
      </c>
      <c r="T9" s="8" t="s">
        <v>36</v>
      </c>
      <c r="V9" s="5"/>
      <c r="W9"/>
      <c r="Y9" s="1" t="s">
        <v>37</v>
      </c>
      <c r="Z9" s="10">
        <f>SUM(N39:N45)</f>
        <v>-2.834710743801653</v>
      </c>
      <c r="AA9" s="5">
        <f t="shared" si="6"/>
        <v>5.78512396694215</v>
      </c>
      <c r="AB9" s="10">
        <f>SUM(Q39:Q45)+SUM(R39:R45)</f>
        <v>21</v>
      </c>
      <c r="AC9" s="10">
        <f>100*SUM(R39:R45)/AB9</f>
        <v>33.333333333333336</v>
      </c>
    </row>
    <row r="10" spans="1:29" ht="15">
      <c r="A10" s="12">
        <v>32753</v>
      </c>
      <c r="B10" s="11">
        <v>1</v>
      </c>
      <c r="C10" s="11">
        <v>2</v>
      </c>
      <c r="D10" s="11"/>
      <c r="E10" s="11">
        <v>1</v>
      </c>
      <c r="F10" s="11"/>
      <c r="G10" s="11"/>
      <c r="H10" s="11">
        <v>2</v>
      </c>
      <c r="I10" s="11"/>
      <c r="J10" s="9">
        <f t="shared" si="0"/>
        <v>-2</v>
      </c>
      <c r="K10" s="9">
        <f t="shared" si="1"/>
        <v>2</v>
      </c>
      <c r="L10" s="9">
        <f t="shared" si="7"/>
        <v>-26</v>
      </c>
      <c r="M10" s="9">
        <f t="shared" si="8"/>
        <v>-21</v>
      </c>
      <c r="N10" s="5">
        <f t="shared" si="2"/>
        <v>0</v>
      </c>
      <c r="O10" s="10">
        <f t="shared" si="9"/>
        <v>-19.03305785123967</v>
      </c>
      <c r="P10" s="5">
        <f t="shared" si="3"/>
        <v>38.84297520661158</v>
      </c>
      <c r="Q10" s="9">
        <f t="shared" si="4"/>
        <v>3</v>
      </c>
      <c r="R10" s="9">
        <f t="shared" si="5"/>
        <v>3</v>
      </c>
      <c r="U10" s="8" t="s">
        <v>2</v>
      </c>
      <c r="V10" s="5">
        <f>100*(+E103/(E103+D103))</f>
        <v>44.26229508196721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>
        <v>1</v>
      </c>
      <c r="C11">
        <v>4</v>
      </c>
      <c r="D11">
        <v>1</v>
      </c>
      <c r="E11">
        <v>1</v>
      </c>
      <c r="F11">
        <v>1</v>
      </c>
      <c r="G11">
        <v>5</v>
      </c>
      <c r="H11"/>
      <c r="I11">
        <v>3</v>
      </c>
      <c r="J11" s="9">
        <f t="shared" si="0"/>
        <v>-3</v>
      </c>
      <c r="K11" s="9">
        <f t="shared" si="1"/>
        <v>-3</v>
      </c>
      <c r="L11" s="9">
        <f t="shared" si="7"/>
        <v>-29</v>
      </c>
      <c r="M11" s="9">
        <f t="shared" si="8"/>
        <v>-24</v>
      </c>
      <c r="N11" s="5">
        <f t="shared" si="2"/>
        <v>-2.4297520661157024</v>
      </c>
      <c r="O11" s="10">
        <f t="shared" si="9"/>
        <v>-21.462809917355372</v>
      </c>
      <c r="P11" s="5">
        <f t="shared" si="3"/>
        <v>43.801652892562</v>
      </c>
      <c r="Q11" s="9">
        <f t="shared" si="4"/>
        <v>11</v>
      </c>
      <c r="R11" s="9">
        <f t="shared" si="5"/>
        <v>5</v>
      </c>
      <c r="S11" s="8" t="s">
        <v>39</v>
      </c>
      <c r="U11" s="8" t="s">
        <v>3</v>
      </c>
      <c r="V11" s="5">
        <f>100*(+I103/(I103+H103))</f>
        <v>59.285714285714285</v>
      </c>
      <c r="W11"/>
      <c r="Y11" s="8" t="s">
        <v>40</v>
      </c>
      <c r="Z11" s="10">
        <f>SUM(N53:N59)</f>
        <v>1.2148760330578512</v>
      </c>
      <c r="AA11" s="5">
        <f t="shared" si="6"/>
        <v>-2.479338842975207</v>
      </c>
      <c r="AB11" s="10">
        <f>SUM(Q53:Q59)+SUM(R53:R59)</f>
        <v>15</v>
      </c>
      <c r="AC11" s="10">
        <f>100*SUM(R53:R59)/AB11</f>
        <v>60</v>
      </c>
    </row>
    <row r="12" spans="1:29" ht="15">
      <c r="A12" s="12">
        <v>32755</v>
      </c>
      <c r="B12"/>
      <c r="C12">
        <v>4</v>
      </c>
      <c r="D12">
        <v>2</v>
      </c>
      <c r="E12">
        <v>2</v>
      </c>
      <c r="F12">
        <v>2</v>
      </c>
      <c r="G12">
        <v>6</v>
      </c>
      <c r="H12">
        <v>2</v>
      </c>
      <c r="I12">
        <v>1</v>
      </c>
      <c r="J12" s="9">
        <f t="shared" si="0"/>
        <v>0</v>
      </c>
      <c r="K12" s="9">
        <f t="shared" si="1"/>
        <v>-5</v>
      </c>
      <c r="L12" s="9">
        <f t="shared" si="7"/>
        <v>-29</v>
      </c>
      <c r="M12" s="9">
        <f t="shared" si="8"/>
        <v>-29</v>
      </c>
      <c r="N12" s="5">
        <f t="shared" si="2"/>
        <v>-2.024793388429752</v>
      </c>
      <c r="O12" s="10">
        <f t="shared" si="9"/>
        <v>-23.487603305785125</v>
      </c>
      <c r="P12" s="5">
        <f t="shared" si="3"/>
        <v>47.93388429752068</v>
      </c>
      <c r="Q12" s="9">
        <f t="shared" si="4"/>
        <v>12</v>
      </c>
      <c r="R12" s="9">
        <f t="shared" si="5"/>
        <v>7</v>
      </c>
      <c r="U12" s="8" t="s">
        <v>41</v>
      </c>
      <c r="V12" s="5">
        <f>100*((E103+I103)/(E103+D103+I103+H103))</f>
        <v>52.29007633587786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4</v>
      </c>
      <c r="AC12" s="10">
        <f>100*SUM(R60:R66)/AB12</f>
        <v>50</v>
      </c>
    </row>
    <row r="13" spans="1:29" ht="15">
      <c r="A13" s="12">
        <v>32756</v>
      </c>
      <c r="B13">
        <v>1</v>
      </c>
      <c r="C13">
        <v>3</v>
      </c>
      <c r="D13">
        <v>3</v>
      </c>
      <c r="E13">
        <v>5</v>
      </c>
      <c r="F13"/>
      <c r="G13">
        <v>3</v>
      </c>
      <c r="H13">
        <v>5</v>
      </c>
      <c r="I13">
        <v>5</v>
      </c>
      <c r="J13" s="9">
        <f t="shared" si="0"/>
        <v>4</v>
      </c>
      <c r="K13" s="9">
        <f t="shared" si="1"/>
        <v>7</v>
      </c>
      <c r="L13" s="9">
        <f t="shared" si="7"/>
        <v>-25</v>
      </c>
      <c r="M13" s="9">
        <f t="shared" si="8"/>
        <v>-22</v>
      </c>
      <c r="N13" s="5">
        <f t="shared" si="2"/>
        <v>4.454545454545454</v>
      </c>
      <c r="O13" s="10">
        <f t="shared" si="9"/>
        <v>-19.033057851239672</v>
      </c>
      <c r="P13" s="5">
        <f t="shared" si="3"/>
        <v>38.842975206611584</v>
      </c>
      <c r="Q13" s="9">
        <f t="shared" si="4"/>
        <v>7</v>
      </c>
      <c r="R13" s="9">
        <f t="shared" si="5"/>
        <v>18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1</v>
      </c>
      <c r="D14" s="11">
        <v>4</v>
      </c>
      <c r="E14" s="11">
        <v>6</v>
      </c>
      <c r="F14" s="11">
        <v>2</v>
      </c>
      <c r="G14" s="11">
        <v>7</v>
      </c>
      <c r="H14" s="11">
        <v>4</v>
      </c>
      <c r="I14" s="11">
        <v>2</v>
      </c>
      <c r="J14" s="9">
        <f t="shared" si="0"/>
        <v>7</v>
      </c>
      <c r="K14" s="9">
        <f t="shared" si="1"/>
        <v>-3</v>
      </c>
      <c r="L14" s="9">
        <f t="shared" si="7"/>
        <v>-18</v>
      </c>
      <c r="M14" s="9">
        <f t="shared" si="8"/>
        <v>-25</v>
      </c>
      <c r="N14" s="5">
        <f t="shared" si="2"/>
        <v>1.6198347107438016</v>
      </c>
      <c r="O14" s="10">
        <f t="shared" si="9"/>
        <v>-17.41322314049587</v>
      </c>
      <c r="P14" s="5">
        <f t="shared" si="3"/>
        <v>35.53719008264464</v>
      </c>
      <c r="Q14" s="9">
        <f t="shared" si="4"/>
        <v>12</v>
      </c>
      <c r="R14" s="9">
        <f t="shared" si="5"/>
        <v>16</v>
      </c>
      <c r="T14" s="8"/>
      <c r="W14"/>
      <c r="X14" s="8" t="s">
        <v>44</v>
      </c>
      <c r="Z14" s="10">
        <f>SUM(N74:N80)</f>
        <v>-1.6198347107438016</v>
      </c>
      <c r="AA14" s="5">
        <f t="shared" si="6"/>
        <v>3.3057851239669427</v>
      </c>
      <c r="AB14" s="10">
        <f>SUM(Q74:Q80)+SUM(R74:R80)</f>
        <v>8</v>
      </c>
      <c r="AC14" s="10">
        <f>100*SUM(R74:R80)/AB14</f>
        <v>25</v>
      </c>
    </row>
    <row r="15" spans="1:29" ht="15">
      <c r="A15" s="12">
        <v>32758</v>
      </c>
      <c r="B15">
        <v>3</v>
      </c>
      <c r="C15">
        <v>4</v>
      </c>
      <c r="D15" s="11">
        <v>3</v>
      </c>
      <c r="E15" s="11">
        <v>1</v>
      </c>
      <c r="F15"/>
      <c r="G15">
        <v>5</v>
      </c>
      <c r="H15" s="11">
        <v>1</v>
      </c>
      <c r="I15" s="11">
        <v>5</v>
      </c>
      <c r="J15" s="9">
        <f t="shared" si="0"/>
        <v>-3</v>
      </c>
      <c r="K15" s="9">
        <f t="shared" si="1"/>
        <v>1</v>
      </c>
      <c r="L15" s="9">
        <f t="shared" si="7"/>
        <v>-21</v>
      </c>
      <c r="M15" s="9">
        <f t="shared" si="8"/>
        <v>-24</v>
      </c>
      <c r="N15" s="5">
        <f t="shared" si="2"/>
        <v>-0.8099173553719008</v>
      </c>
      <c r="O15" s="10">
        <f t="shared" si="9"/>
        <v>-18.22314049586777</v>
      </c>
      <c r="P15" s="5">
        <f t="shared" si="3"/>
        <v>37.19008264462811</v>
      </c>
      <c r="Q15" s="9">
        <f t="shared" si="4"/>
        <v>12</v>
      </c>
      <c r="R15" s="9">
        <f t="shared" si="5"/>
        <v>10</v>
      </c>
      <c r="T15" s="8"/>
      <c r="W15"/>
      <c r="Y15" s="8" t="s">
        <v>45</v>
      </c>
      <c r="Z15" s="10">
        <f>SUM(N81:N87)</f>
        <v>-2.024793388429752</v>
      </c>
      <c r="AA15" s="5">
        <f t="shared" si="6"/>
        <v>4.132231404958678</v>
      </c>
      <c r="AB15" s="10">
        <f>SUM(Q81:Q87)+SUM(R81:R87)</f>
        <v>9</v>
      </c>
      <c r="AC15" s="10">
        <f>100*SUM(R81:R87)/AB15</f>
        <v>22.22222222222222</v>
      </c>
    </row>
    <row r="16" spans="1:29" ht="15">
      <c r="A16" s="12">
        <v>32759</v>
      </c>
      <c r="B16">
        <v>1</v>
      </c>
      <c r="C16">
        <v>3</v>
      </c>
      <c r="D16">
        <v>1</v>
      </c>
      <c r="E16">
        <v>1</v>
      </c>
      <c r="F16"/>
      <c r="G16">
        <v>3</v>
      </c>
      <c r="H16"/>
      <c r="I16">
        <v>2</v>
      </c>
      <c r="J16" s="9">
        <f t="shared" si="0"/>
        <v>-2</v>
      </c>
      <c r="K16" s="9">
        <f t="shared" si="1"/>
        <v>-1</v>
      </c>
      <c r="L16" s="9">
        <f t="shared" si="7"/>
        <v>-23</v>
      </c>
      <c r="M16" s="9">
        <f t="shared" si="8"/>
        <v>-25</v>
      </c>
      <c r="N16" s="5">
        <f t="shared" si="2"/>
        <v>-1.2148760330578512</v>
      </c>
      <c r="O16" s="10">
        <f t="shared" si="9"/>
        <v>-19.438016528925623</v>
      </c>
      <c r="P16" s="5">
        <f t="shared" si="3"/>
        <v>39.66942148760332</v>
      </c>
      <c r="Q16" s="9">
        <f t="shared" si="4"/>
        <v>7</v>
      </c>
      <c r="R16" s="9">
        <f t="shared" si="5"/>
        <v>4</v>
      </c>
      <c r="X16" s="8" t="s">
        <v>46</v>
      </c>
      <c r="Z16" s="10">
        <f>SUM(N88:N94)</f>
        <v>-1.2148760330578512</v>
      </c>
      <c r="AA16" s="5">
        <f t="shared" si="6"/>
        <v>2.479338842975207</v>
      </c>
      <c r="AB16" s="10">
        <f>SUM(Q88:Q94)+SUM(R88:R94)</f>
        <v>5</v>
      </c>
      <c r="AC16" s="10">
        <f>100*SUM(R88:R94)/AB16</f>
        <v>20</v>
      </c>
    </row>
    <row r="17" spans="1:29" ht="15">
      <c r="A17" s="12">
        <v>32760</v>
      </c>
      <c r="B17" s="11">
        <v>3</v>
      </c>
      <c r="C17">
        <v>2</v>
      </c>
      <c r="D17" s="11">
        <v>4</v>
      </c>
      <c r="E17" s="11">
        <v>4</v>
      </c>
      <c r="F17" s="11"/>
      <c r="G17">
        <v>6</v>
      </c>
      <c r="H17" s="11">
        <v>1</v>
      </c>
      <c r="I17" s="11">
        <v>4</v>
      </c>
      <c r="J17" s="9">
        <f t="shared" si="0"/>
        <v>3</v>
      </c>
      <c r="K17" s="9">
        <f t="shared" si="1"/>
        <v>-1</v>
      </c>
      <c r="L17" s="9">
        <f t="shared" si="7"/>
        <v>-20</v>
      </c>
      <c r="M17" s="9">
        <f t="shared" si="8"/>
        <v>-26</v>
      </c>
      <c r="N17" s="5">
        <f t="shared" si="2"/>
        <v>0.8099173553719008</v>
      </c>
      <c r="O17" s="10">
        <f t="shared" si="9"/>
        <v>-18.62809917355372</v>
      </c>
      <c r="P17" s="5">
        <f t="shared" si="3"/>
        <v>38.01652892561985</v>
      </c>
      <c r="Q17" s="9">
        <f t="shared" si="4"/>
        <v>11</v>
      </c>
      <c r="R17" s="9">
        <f t="shared" si="5"/>
        <v>13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2</v>
      </c>
      <c r="AC17" s="10">
        <f>100*SUM(R95:R101)/AB17</f>
        <v>50</v>
      </c>
    </row>
    <row r="18" spans="1:27" ht="15">
      <c r="A18" s="12">
        <v>32761</v>
      </c>
      <c r="B18">
        <v>1</v>
      </c>
      <c r="C18">
        <v>6</v>
      </c>
      <c r="D18">
        <v>2</v>
      </c>
      <c r="E18">
        <v>3</v>
      </c>
      <c r="F18">
        <v>3</v>
      </c>
      <c r="G18">
        <v>5</v>
      </c>
      <c r="H18">
        <v>3</v>
      </c>
      <c r="I18">
        <v>1</v>
      </c>
      <c r="J18" s="9">
        <f t="shared" si="0"/>
        <v>-2</v>
      </c>
      <c r="K18" s="9">
        <f t="shared" si="1"/>
        <v>-4</v>
      </c>
      <c r="L18" s="9">
        <f t="shared" si="7"/>
        <v>-22</v>
      </c>
      <c r="M18" s="9">
        <f t="shared" si="8"/>
        <v>-30</v>
      </c>
      <c r="N18" s="5">
        <f t="shared" si="2"/>
        <v>-2.4297520661157024</v>
      </c>
      <c r="O18" s="10">
        <f t="shared" si="9"/>
        <v>-21.057851239669425</v>
      </c>
      <c r="P18" s="5">
        <f t="shared" si="3"/>
        <v>42.97520661157027</v>
      </c>
      <c r="Q18" s="9">
        <f t="shared" si="4"/>
        <v>15</v>
      </c>
      <c r="R18" s="9">
        <f t="shared" si="5"/>
        <v>9</v>
      </c>
      <c r="T18" s="8"/>
      <c r="Y18" s="8" t="s">
        <v>48</v>
      </c>
      <c r="Z18" s="9">
        <f>SUM(Z4:Z17)</f>
        <v>-48.99999999999999</v>
      </c>
      <c r="AA18" s="9">
        <f>SUM(AA4:AA17)</f>
        <v>100</v>
      </c>
    </row>
    <row r="19" spans="1:29" ht="15">
      <c r="A19" s="12">
        <v>32762</v>
      </c>
      <c r="B19"/>
      <c r="C19">
        <v>1</v>
      </c>
      <c r="D19">
        <v>1</v>
      </c>
      <c r="E19"/>
      <c r="F19"/>
      <c r="G19">
        <v>1</v>
      </c>
      <c r="H19"/>
      <c r="I19">
        <v>2</v>
      </c>
      <c r="J19" s="9">
        <f t="shared" si="0"/>
        <v>0</v>
      </c>
      <c r="K19" s="9">
        <f t="shared" si="1"/>
        <v>1</v>
      </c>
      <c r="L19" s="9">
        <f t="shared" si="7"/>
        <v>-22</v>
      </c>
      <c r="M19" s="9">
        <f t="shared" si="8"/>
        <v>-29</v>
      </c>
      <c r="N19" s="5">
        <f t="shared" si="2"/>
        <v>0.4049586776859504</v>
      </c>
      <c r="O19" s="10">
        <f t="shared" si="9"/>
        <v>-20.652892561983474</v>
      </c>
      <c r="P19" s="5">
        <f t="shared" si="3"/>
        <v>42.14876033057853</v>
      </c>
      <c r="Q19" s="9">
        <f t="shared" si="4"/>
        <v>2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/>
      <c r="E20" s="11">
        <v>1</v>
      </c>
      <c r="F20" s="11">
        <v>1</v>
      </c>
      <c r="G20" s="11">
        <v>1</v>
      </c>
      <c r="H20" s="11">
        <v>1</v>
      </c>
      <c r="I20" s="11"/>
      <c r="J20" s="9">
        <f t="shared" si="0"/>
        <v>-1</v>
      </c>
      <c r="K20" s="9">
        <f t="shared" si="1"/>
        <v>-1</v>
      </c>
      <c r="L20" s="9">
        <f t="shared" si="7"/>
        <v>-23</v>
      </c>
      <c r="M20" s="9">
        <f t="shared" si="8"/>
        <v>-30</v>
      </c>
      <c r="N20" s="5">
        <f t="shared" si="2"/>
        <v>-0.8099173553719008</v>
      </c>
      <c r="O20" s="10">
        <f t="shared" si="9"/>
        <v>-21.462809917355376</v>
      </c>
      <c r="P20" s="5">
        <f t="shared" si="3"/>
        <v>43.801652892562004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>
        <v>1</v>
      </c>
      <c r="C21">
        <v>5</v>
      </c>
      <c r="D21"/>
      <c r="E21">
        <v>1</v>
      </c>
      <c r="F21"/>
      <c r="G21">
        <v>8</v>
      </c>
      <c r="H21">
        <v>1</v>
      </c>
      <c r="I21">
        <v>2</v>
      </c>
      <c r="J21" s="9">
        <f t="shared" si="0"/>
        <v>-5</v>
      </c>
      <c r="K21" s="9">
        <f t="shared" si="1"/>
        <v>-5</v>
      </c>
      <c r="L21" s="9">
        <f t="shared" si="7"/>
        <v>-28</v>
      </c>
      <c r="M21" s="9">
        <f t="shared" si="8"/>
        <v>-35</v>
      </c>
      <c r="N21" s="5">
        <f t="shared" si="2"/>
        <v>-4.049586776859504</v>
      </c>
      <c r="O21" s="10">
        <f t="shared" si="9"/>
        <v>-25.51239669421488</v>
      </c>
      <c r="P21" s="5">
        <f t="shared" si="3"/>
        <v>52.06611570247935</v>
      </c>
      <c r="Q21" s="9">
        <f t="shared" si="4"/>
        <v>14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>
        <v>2</v>
      </c>
      <c r="C22">
        <v>6</v>
      </c>
      <c r="D22">
        <v>3</v>
      </c>
      <c r="E22">
        <v>1</v>
      </c>
      <c r="F22">
        <v>2</v>
      </c>
      <c r="G22">
        <v>13</v>
      </c>
      <c r="H22"/>
      <c r="I22">
        <v>2</v>
      </c>
      <c r="J22" s="9">
        <f t="shared" si="0"/>
        <v>-4</v>
      </c>
      <c r="K22" s="9">
        <f t="shared" si="1"/>
        <v>-13</v>
      </c>
      <c r="L22" s="9">
        <f t="shared" si="7"/>
        <v>-32</v>
      </c>
      <c r="M22" s="9">
        <f t="shared" si="8"/>
        <v>-48</v>
      </c>
      <c r="N22" s="5">
        <f t="shared" si="2"/>
        <v>-6.884297520661157</v>
      </c>
      <c r="O22" s="10">
        <f t="shared" si="9"/>
        <v>-32.396694214876035</v>
      </c>
      <c r="P22" s="5">
        <f t="shared" si="3"/>
        <v>66.11570247933886</v>
      </c>
      <c r="Q22" s="9">
        <f t="shared" si="4"/>
        <v>23</v>
      </c>
      <c r="R22" s="9">
        <f t="shared" si="5"/>
        <v>6</v>
      </c>
      <c r="X22"/>
      <c r="Y22"/>
    </row>
    <row r="23" spans="1:25" ht="15">
      <c r="A23" s="12">
        <v>32766</v>
      </c>
      <c r="B23">
        <v>3</v>
      </c>
      <c r="C23" s="11">
        <v>6</v>
      </c>
      <c r="D23" s="11">
        <v>5</v>
      </c>
      <c r="E23" s="11">
        <v>2</v>
      </c>
      <c r="F23">
        <v>2</v>
      </c>
      <c r="G23" s="11">
        <v>5</v>
      </c>
      <c r="H23" s="11">
        <v>2</v>
      </c>
      <c r="I23" s="11">
        <v>4</v>
      </c>
      <c r="J23" s="9">
        <f t="shared" si="0"/>
        <v>-2</v>
      </c>
      <c r="K23" s="9">
        <f t="shared" si="1"/>
        <v>-1</v>
      </c>
      <c r="L23" s="9">
        <f t="shared" si="7"/>
        <v>-34</v>
      </c>
      <c r="M23" s="9">
        <f t="shared" si="8"/>
        <v>-49</v>
      </c>
      <c r="N23" s="5">
        <f t="shared" si="2"/>
        <v>-1.2148760330578512</v>
      </c>
      <c r="O23" s="10">
        <f t="shared" si="9"/>
        <v>-33.611570247933884</v>
      </c>
      <c r="P23" s="5">
        <f t="shared" si="3"/>
        <v>68.59504132231406</v>
      </c>
      <c r="Q23" s="9">
        <f t="shared" si="4"/>
        <v>16</v>
      </c>
      <c r="R23" s="9">
        <f t="shared" si="5"/>
        <v>13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>
        <v>2</v>
      </c>
      <c r="E24" s="11">
        <v>3</v>
      </c>
      <c r="F24" s="11">
        <v>2</v>
      </c>
      <c r="G24">
        <v>1</v>
      </c>
      <c r="H24" s="11">
        <v>1</v>
      </c>
      <c r="I24" s="11">
        <v>4</v>
      </c>
      <c r="J24" s="9">
        <f t="shared" si="0"/>
        <v>2</v>
      </c>
      <c r="K24" s="9">
        <f t="shared" si="1"/>
        <v>2</v>
      </c>
      <c r="L24" s="9">
        <f t="shared" si="7"/>
        <v>-32</v>
      </c>
      <c r="M24" s="9">
        <f t="shared" si="8"/>
        <v>-47</v>
      </c>
      <c r="N24" s="5">
        <f t="shared" si="2"/>
        <v>1.6198347107438016</v>
      </c>
      <c r="O24" s="10">
        <f t="shared" si="9"/>
        <v>-31.99173553719008</v>
      </c>
      <c r="P24" s="5">
        <f t="shared" si="3"/>
        <v>65.28925619834712</v>
      </c>
      <c r="Q24" s="9">
        <f t="shared" si="4"/>
        <v>6</v>
      </c>
      <c r="R24" s="9">
        <f t="shared" si="5"/>
        <v>10</v>
      </c>
      <c r="T24" s="8"/>
      <c r="X24"/>
      <c r="Y24"/>
    </row>
    <row r="25" spans="1:25" ht="15">
      <c r="A25" s="12">
        <v>32768</v>
      </c>
      <c r="B25">
        <v>1</v>
      </c>
      <c r="C25">
        <v>4</v>
      </c>
      <c r="D25">
        <v>3</v>
      </c>
      <c r="E25">
        <v>2</v>
      </c>
      <c r="F25"/>
      <c r="G25">
        <v>1</v>
      </c>
      <c r="H25">
        <v>1</v>
      </c>
      <c r="I25">
        <v>6</v>
      </c>
      <c r="J25" s="9">
        <f t="shared" si="0"/>
        <v>0</v>
      </c>
      <c r="K25" s="9">
        <f t="shared" si="1"/>
        <v>6</v>
      </c>
      <c r="L25" s="9">
        <f t="shared" si="7"/>
        <v>-32</v>
      </c>
      <c r="M25" s="9">
        <f t="shared" si="8"/>
        <v>-41</v>
      </c>
      <c r="N25" s="5">
        <f t="shared" si="2"/>
        <v>2.4297520661157024</v>
      </c>
      <c r="O25" s="10">
        <f t="shared" si="9"/>
        <v>-29.561983471074377</v>
      </c>
      <c r="P25" s="5">
        <f t="shared" si="3"/>
        <v>60.330578512396706</v>
      </c>
      <c r="Q25" s="9">
        <f t="shared" si="4"/>
        <v>6</v>
      </c>
      <c r="R25" s="9">
        <f t="shared" si="5"/>
        <v>12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3</v>
      </c>
      <c r="D26" s="11"/>
      <c r="E26" s="11"/>
      <c r="F26"/>
      <c r="G26" s="11">
        <v>2</v>
      </c>
      <c r="H26" s="11">
        <v>4</v>
      </c>
      <c r="I26" s="11">
        <v>1</v>
      </c>
      <c r="J26" s="9">
        <f t="shared" si="0"/>
        <v>-4</v>
      </c>
      <c r="K26" s="9">
        <f t="shared" si="1"/>
        <v>3</v>
      </c>
      <c r="L26" s="9">
        <f t="shared" si="7"/>
        <v>-36</v>
      </c>
      <c r="M26" s="9">
        <f t="shared" si="8"/>
        <v>-38</v>
      </c>
      <c r="N26" s="5">
        <f t="shared" si="2"/>
        <v>-0.4049586776859504</v>
      </c>
      <c r="O26" s="10">
        <f t="shared" si="9"/>
        <v>-29.966942148760328</v>
      </c>
      <c r="P26" s="5">
        <f t="shared" si="3"/>
        <v>61.15702479338844</v>
      </c>
      <c r="Q26" s="9">
        <f t="shared" si="4"/>
        <v>6</v>
      </c>
      <c r="R26" s="9">
        <f t="shared" si="5"/>
        <v>5</v>
      </c>
      <c r="T26" s="8"/>
      <c r="X26"/>
      <c r="Y26"/>
    </row>
    <row r="27" spans="1:25" ht="15">
      <c r="A27" s="12">
        <v>32770</v>
      </c>
      <c r="B27">
        <v>1</v>
      </c>
      <c r="C27">
        <v>2</v>
      </c>
      <c r="D27"/>
      <c r="E27"/>
      <c r="F27"/>
      <c r="G27">
        <v>5</v>
      </c>
      <c r="H27"/>
      <c r="I27"/>
      <c r="J27" s="9">
        <f t="shared" si="0"/>
        <v>-3</v>
      </c>
      <c r="K27" s="9">
        <f t="shared" si="1"/>
        <v>-5</v>
      </c>
      <c r="L27" s="9">
        <f t="shared" si="7"/>
        <v>-39</v>
      </c>
      <c r="M27" s="9">
        <f t="shared" si="8"/>
        <v>-43</v>
      </c>
      <c r="N27" s="5">
        <f t="shared" si="2"/>
        <v>-3.239669421487603</v>
      </c>
      <c r="O27" s="10">
        <f t="shared" si="9"/>
        <v>-33.20661157024793</v>
      </c>
      <c r="P27" s="5">
        <f t="shared" si="3"/>
        <v>67.76859504132233</v>
      </c>
      <c r="Q27" s="9">
        <f t="shared" si="4"/>
        <v>8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>
        <v>1</v>
      </c>
      <c r="E28"/>
      <c r="F28">
        <v>1</v>
      </c>
      <c r="G28">
        <v>3</v>
      </c>
      <c r="H28">
        <v>2</v>
      </c>
      <c r="I28"/>
      <c r="J28" s="9">
        <f t="shared" si="0"/>
        <v>0</v>
      </c>
      <c r="K28" s="9">
        <f t="shared" si="1"/>
        <v>-2</v>
      </c>
      <c r="L28" s="9">
        <f t="shared" si="7"/>
        <v>-39</v>
      </c>
      <c r="M28" s="9">
        <f t="shared" si="8"/>
        <v>-45</v>
      </c>
      <c r="N28" s="5">
        <f t="shared" si="2"/>
        <v>-0.8099173553719008</v>
      </c>
      <c r="O28" s="10">
        <f t="shared" si="9"/>
        <v>-34.01652892561983</v>
      </c>
      <c r="P28" s="5">
        <f t="shared" si="3"/>
        <v>69.4214876033058</v>
      </c>
      <c r="Q28" s="9">
        <f t="shared" si="4"/>
        <v>5</v>
      </c>
      <c r="R28" s="9">
        <f t="shared" si="5"/>
        <v>3</v>
      </c>
      <c r="T28" s="8"/>
    </row>
    <row r="29" spans="1:18" ht="15">
      <c r="A29" s="12">
        <v>32772</v>
      </c>
      <c r="B29">
        <v>2</v>
      </c>
      <c r="C29">
        <v>6</v>
      </c>
      <c r="D29">
        <v>5</v>
      </c>
      <c r="E29"/>
      <c r="F29">
        <v>1</v>
      </c>
      <c r="G29">
        <v>6</v>
      </c>
      <c r="H29">
        <v>4</v>
      </c>
      <c r="I29"/>
      <c r="J29" s="9">
        <f t="shared" si="0"/>
        <v>-3</v>
      </c>
      <c r="K29" s="9">
        <f t="shared" si="1"/>
        <v>-3</v>
      </c>
      <c r="L29" s="9">
        <f t="shared" si="7"/>
        <v>-42</v>
      </c>
      <c r="M29" s="9">
        <f t="shared" si="8"/>
        <v>-48</v>
      </c>
      <c r="N29" s="5">
        <f t="shared" si="2"/>
        <v>-2.4297520661157024</v>
      </c>
      <c r="O29" s="10">
        <f t="shared" si="9"/>
        <v>-36.446280991735534</v>
      </c>
      <c r="P29" s="5">
        <f t="shared" si="3"/>
        <v>74.38016528925621</v>
      </c>
      <c r="Q29" s="9">
        <f t="shared" si="4"/>
        <v>15</v>
      </c>
      <c r="R29" s="9">
        <f t="shared" si="5"/>
        <v>9</v>
      </c>
    </row>
    <row r="30" spans="1:20" ht="15">
      <c r="A30" s="12">
        <v>32773</v>
      </c>
      <c r="B30">
        <v>1</v>
      </c>
      <c r="C30">
        <v>2</v>
      </c>
      <c r="D30" s="11">
        <v>1</v>
      </c>
      <c r="E30" s="11"/>
      <c r="F30"/>
      <c r="G30">
        <v>2</v>
      </c>
      <c r="H30" s="11"/>
      <c r="I30" s="11">
        <v>2</v>
      </c>
      <c r="J30" s="9">
        <f t="shared" si="0"/>
        <v>-2</v>
      </c>
      <c r="K30" s="9">
        <f t="shared" si="1"/>
        <v>0</v>
      </c>
      <c r="L30" s="9">
        <f t="shared" si="7"/>
        <v>-44</v>
      </c>
      <c r="M30" s="9">
        <f t="shared" si="8"/>
        <v>-48</v>
      </c>
      <c r="N30" s="5">
        <f t="shared" si="2"/>
        <v>-0.8099173553719008</v>
      </c>
      <c r="O30" s="10">
        <f t="shared" si="9"/>
        <v>-37.256198347107436</v>
      </c>
      <c r="P30" s="5">
        <f t="shared" si="3"/>
        <v>76.03305785123968</v>
      </c>
      <c r="Q30" s="9">
        <f t="shared" si="4"/>
        <v>5</v>
      </c>
      <c r="R30" s="9">
        <f t="shared" si="5"/>
        <v>3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-44</v>
      </c>
      <c r="M31" s="9">
        <f t="shared" si="8"/>
        <v>-48</v>
      </c>
      <c r="N31" s="5">
        <f t="shared" si="2"/>
        <v>0</v>
      </c>
      <c r="O31" s="10">
        <f t="shared" si="9"/>
        <v>-37.256198347107436</v>
      </c>
      <c r="P31" s="5">
        <f t="shared" si="3"/>
        <v>76.03305785123968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>
        <v>3</v>
      </c>
      <c r="D32">
        <v>2</v>
      </c>
      <c r="E32">
        <v>1</v>
      </c>
      <c r="F32"/>
      <c r="G32">
        <v>2</v>
      </c>
      <c r="H32"/>
      <c r="I32">
        <v>3</v>
      </c>
      <c r="J32" s="9">
        <f t="shared" si="0"/>
        <v>0</v>
      </c>
      <c r="K32" s="9">
        <f t="shared" si="1"/>
        <v>1</v>
      </c>
      <c r="L32" s="9">
        <f t="shared" si="7"/>
        <v>-44</v>
      </c>
      <c r="M32" s="9">
        <f t="shared" si="8"/>
        <v>-47</v>
      </c>
      <c r="N32" s="5">
        <f t="shared" si="2"/>
        <v>0.4049586776859504</v>
      </c>
      <c r="O32" s="10">
        <f t="shared" si="9"/>
        <v>-36.85123966942149</v>
      </c>
      <c r="P32" s="5">
        <f t="shared" si="3"/>
        <v>75.20661157024796</v>
      </c>
      <c r="Q32" s="9">
        <f t="shared" si="4"/>
        <v>5</v>
      </c>
      <c r="R32" s="9">
        <f t="shared" si="5"/>
        <v>6</v>
      </c>
    </row>
    <row r="33" spans="1:18" ht="15">
      <c r="A33" s="12">
        <v>32776</v>
      </c>
      <c r="B33">
        <v>1</v>
      </c>
      <c r="C33">
        <v>3</v>
      </c>
      <c r="D33"/>
      <c r="E33"/>
      <c r="F33">
        <v>1</v>
      </c>
      <c r="G33">
        <v>7</v>
      </c>
      <c r="H33">
        <v>1</v>
      </c>
      <c r="I33">
        <v>2</v>
      </c>
      <c r="J33" s="9">
        <f t="shared" si="0"/>
        <v>-4</v>
      </c>
      <c r="K33" s="9">
        <f t="shared" si="1"/>
        <v>-5</v>
      </c>
      <c r="L33" s="9">
        <f t="shared" si="7"/>
        <v>-48</v>
      </c>
      <c r="M33" s="9">
        <f t="shared" si="8"/>
        <v>-52</v>
      </c>
      <c r="N33" s="5">
        <f t="shared" si="2"/>
        <v>-3.644628099173554</v>
      </c>
      <c r="O33" s="10">
        <f t="shared" si="9"/>
        <v>-40.49586776859504</v>
      </c>
      <c r="P33" s="5">
        <f t="shared" si="3"/>
        <v>82.64462809917357</v>
      </c>
      <c r="Q33" s="9">
        <f t="shared" si="4"/>
        <v>12</v>
      </c>
      <c r="R33" s="9">
        <f t="shared" si="5"/>
        <v>3</v>
      </c>
    </row>
    <row r="34" spans="1:18" ht="15">
      <c r="A34" s="12">
        <v>32777</v>
      </c>
      <c r="B34"/>
      <c r="C34">
        <v>1</v>
      </c>
      <c r="D34" s="11"/>
      <c r="E34" s="11">
        <v>2</v>
      </c>
      <c r="F34">
        <v>1</v>
      </c>
      <c r="G34">
        <v>1</v>
      </c>
      <c r="H34" s="11"/>
      <c r="I34" s="11"/>
      <c r="J34" s="9">
        <f t="shared" si="0"/>
        <v>1</v>
      </c>
      <c r="K34" s="9">
        <f t="shared" si="1"/>
        <v>-2</v>
      </c>
      <c r="L34" s="9">
        <f t="shared" si="7"/>
        <v>-47</v>
      </c>
      <c r="M34" s="9">
        <f t="shared" si="8"/>
        <v>-54</v>
      </c>
      <c r="N34" s="5">
        <f t="shared" si="2"/>
        <v>-0.4049586776859504</v>
      </c>
      <c r="O34" s="10">
        <f t="shared" si="9"/>
        <v>-40.90082644628099</v>
      </c>
      <c r="P34" s="5">
        <f t="shared" si="3"/>
        <v>83.4710743801653</v>
      </c>
      <c r="Q34" s="9">
        <f t="shared" si="4"/>
        <v>3</v>
      </c>
      <c r="R34" s="9">
        <f t="shared" si="5"/>
        <v>2</v>
      </c>
    </row>
    <row r="35" spans="1:18" ht="15">
      <c r="A35" s="12">
        <v>32778</v>
      </c>
      <c r="B35"/>
      <c r="C35">
        <v>1</v>
      </c>
      <c r="D35"/>
      <c r="E35">
        <v>3</v>
      </c>
      <c r="F35">
        <v>2</v>
      </c>
      <c r="G35">
        <v>3</v>
      </c>
      <c r="H35">
        <v>2</v>
      </c>
      <c r="I35">
        <v>2</v>
      </c>
      <c r="J35" s="9">
        <f t="shared" si="0"/>
        <v>2</v>
      </c>
      <c r="K35" s="9">
        <f t="shared" si="1"/>
        <v>-1</v>
      </c>
      <c r="L35" s="9">
        <f t="shared" si="7"/>
        <v>-45</v>
      </c>
      <c r="M35" s="9">
        <f t="shared" si="8"/>
        <v>-55</v>
      </c>
      <c r="N35" s="5">
        <f t="shared" si="2"/>
        <v>0.4049586776859504</v>
      </c>
      <c r="O35" s="10">
        <f t="shared" si="9"/>
        <v>-40.49586776859504</v>
      </c>
      <c r="P35" s="5">
        <f t="shared" si="3"/>
        <v>82.64462809917357</v>
      </c>
      <c r="Q35" s="9">
        <f t="shared" si="4"/>
        <v>6</v>
      </c>
      <c r="R35" s="9">
        <f t="shared" si="5"/>
        <v>7</v>
      </c>
    </row>
    <row r="36" spans="1:18" ht="15">
      <c r="A36" s="12">
        <v>32779</v>
      </c>
      <c r="B36"/>
      <c r="C36">
        <v>4</v>
      </c>
      <c r="D36"/>
      <c r="E36">
        <v>1</v>
      </c>
      <c r="F36">
        <v>1</v>
      </c>
      <c r="G36">
        <v>1</v>
      </c>
      <c r="H36"/>
      <c r="I36"/>
      <c r="J36" s="9">
        <f aca="true" t="shared" si="10" ref="J36:J67">-B36-C36+D36+E36</f>
        <v>-3</v>
      </c>
      <c r="K36" s="9">
        <f aca="true" t="shared" si="11" ref="K36:K67">-F36-G36+H36+I36</f>
        <v>-2</v>
      </c>
      <c r="L36" s="9">
        <f t="shared" si="7"/>
        <v>-48</v>
      </c>
      <c r="M36" s="9">
        <f t="shared" si="8"/>
        <v>-57</v>
      </c>
      <c r="N36" s="5">
        <f aca="true" t="shared" si="12" ref="N36:N67">(+J36+K36)*($J$103/($J$103+$K$103))</f>
        <v>-2.024793388429752</v>
      </c>
      <c r="O36" s="10">
        <f t="shared" si="9"/>
        <v>-42.52066115702479</v>
      </c>
      <c r="P36" s="5">
        <f aca="true" t="shared" si="13" ref="P36:P67">O36*100/$N$103</f>
        <v>86.77685950413225</v>
      </c>
      <c r="Q36" s="9">
        <f aca="true" t="shared" si="14" ref="Q36:Q67">+B36+C36+F36+G36</f>
        <v>6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>
        <v>3</v>
      </c>
      <c r="E37">
        <v>1</v>
      </c>
      <c r="F37">
        <v>1</v>
      </c>
      <c r="G37">
        <v>1</v>
      </c>
      <c r="H37"/>
      <c r="I37"/>
      <c r="J37" s="9">
        <f t="shared" si="10"/>
        <v>2</v>
      </c>
      <c r="K37" s="9">
        <f t="shared" si="11"/>
        <v>-2</v>
      </c>
      <c r="L37" s="9">
        <f aca="true" t="shared" si="16" ref="L37:L68">L36+J37</f>
        <v>-46</v>
      </c>
      <c r="M37" s="9">
        <f aca="true" t="shared" si="17" ref="M37:M68">M36+K37</f>
        <v>-59</v>
      </c>
      <c r="N37" s="5">
        <f t="shared" si="12"/>
        <v>0</v>
      </c>
      <c r="O37" s="10">
        <f aca="true" t="shared" si="18" ref="O37:O68">O36+N37</f>
        <v>-42.52066115702479</v>
      </c>
      <c r="P37" s="5">
        <f t="shared" si="13"/>
        <v>86.77685950413225</v>
      </c>
      <c r="Q37" s="9">
        <f t="shared" si="14"/>
        <v>4</v>
      </c>
      <c r="R37" s="9">
        <f t="shared" si="15"/>
        <v>4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-46</v>
      </c>
      <c r="M38" s="9">
        <f t="shared" si="17"/>
        <v>-59</v>
      </c>
      <c r="N38" s="5">
        <f t="shared" si="12"/>
        <v>0</v>
      </c>
      <c r="O38" s="10">
        <f t="shared" si="18"/>
        <v>-42.52066115702479</v>
      </c>
      <c r="P38" s="5">
        <f t="shared" si="13"/>
        <v>86.77685950413225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>
        <v>1</v>
      </c>
      <c r="D39"/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-47</v>
      </c>
      <c r="M39" s="9">
        <f t="shared" si="17"/>
        <v>-59</v>
      </c>
      <c r="N39" s="5">
        <f t="shared" si="12"/>
        <v>-0.4049586776859504</v>
      </c>
      <c r="O39" s="10">
        <f t="shared" si="18"/>
        <v>-42.92561983471074</v>
      </c>
      <c r="P39" s="5">
        <f t="shared" si="13"/>
        <v>87.60330578512396</v>
      </c>
      <c r="Q39" s="9">
        <f t="shared" si="14"/>
        <v>1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>
        <v>2</v>
      </c>
      <c r="D40"/>
      <c r="E40"/>
      <c r="F40"/>
      <c r="G40">
        <v>4</v>
      </c>
      <c r="H40"/>
      <c r="I40">
        <v>2</v>
      </c>
      <c r="J40" s="9">
        <f t="shared" si="10"/>
        <v>-2</v>
      </c>
      <c r="K40" s="9">
        <f t="shared" si="11"/>
        <v>-2</v>
      </c>
      <c r="L40" s="9">
        <f t="shared" si="16"/>
        <v>-49</v>
      </c>
      <c r="M40" s="9">
        <f t="shared" si="17"/>
        <v>-61</v>
      </c>
      <c r="N40" s="5">
        <f t="shared" si="12"/>
        <v>-1.6198347107438016</v>
      </c>
      <c r="O40" s="10">
        <f t="shared" si="18"/>
        <v>-44.54545454545454</v>
      </c>
      <c r="P40" s="5">
        <f t="shared" si="13"/>
        <v>90.90909090909092</v>
      </c>
      <c r="Q40" s="9">
        <f t="shared" si="14"/>
        <v>6</v>
      </c>
      <c r="R40" s="9">
        <f t="shared" si="15"/>
        <v>2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-49</v>
      </c>
      <c r="M41" s="9">
        <f t="shared" si="17"/>
        <v>-61</v>
      </c>
      <c r="N41" s="5">
        <f t="shared" si="12"/>
        <v>0</v>
      </c>
      <c r="O41" s="10">
        <f t="shared" si="18"/>
        <v>-44.54545454545454</v>
      </c>
      <c r="P41" s="5">
        <f t="shared" si="13"/>
        <v>90.90909090909092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>
        <v>1</v>
      </c>
      <c r="E42" s="11"/>
      <c r="F42"/>
      <c r="G42">
        <v>1</v>
      </c>
      <c r="H42"/>
      <c r="I42" s="11"/>
      <c r="J42" s="9">
        <f t="shared" si="10"/>
        <v>1</v>
      </c>
      <c r="K42" s="9">
        <f t="shared" si="11"/>
        <v>-1</v>
      </c>
      <c r="L42" s="9">
        <f t="shared" si="16"/>
        <v>-48</v>
      </c>
      <c r="M42" s="9">
        <f t="shared" si="17"/>
        <v>-62</v>
      </c>
      <c r="N42" s="5">
        <f t="shared" si="12"/>
        <v>0</v>
      </c>
      <c r="O42" s="10">
        <f t="shared" si="18"/>
        <v>-44.54545454545454</v>
      </c>
      <c r="P42" s="5">
        <f t="shared" si="13"/>
        <v>90.90909090909092</v>
      </c>
      <c r="Q42" s="9">
        <f t="shared" si="14"/>
        <v>1</v>
      </c>
      <c r="R42" s="9">
        <f t="shared" si="15"/>
        <v>1</v>
      </c>
    </row>
    <row r="43" spans="1:18" ht="15">
      <c r="A43" s="12">
        <v>32786</v>
      </c>
      <c r="B43">
        <v>1</v>
      </c>
      <c r="C43">
        <v>1</v>
      </c>
      <c r="D43">
        <v>1</v>
      </c>
      <c r="E43"/>
      <c r="F43"/>
      <c r="G43">
        <v>2</v>
      </c>
      <c r="H43">
        <v>1</v>
      </c>
      <c r="I43"/>
      <c r="J43" s="9">
        <f t="shared" si="10"/>
        <v>-1</v>
      </c>
      <c r="K43" s="9">
        <f t="shared" si="11"/>
        <v>-1</v>
      </c>
      <c r="L43" s="9">
        <f t="shared" si="16"/>
        <v>-49</v>
      </c>
      <c r="M43" s="9">
        <f t="shared" si="17"/>
        <v>-63</v>
      </c>
      <c r="N43" s="5">
        <f t="shared" si="12"/>
        <v>-0.8099173553719008</v>
      </c>
      <c r="O43" s="10">
        <f t="shared" si="18"/>
        <v>-45.35537190082644</v>
      </c>
      <c r="P43" s="5">
        <f t="shared" si="13"/>
        <v>92.5619834710744</v>
      </c>
      <c r="Q43" s="9">
        <f t="shared" si="14"/>
        <v>4</v>
      </c>
      <c r="R43" s="9">
        <f t="shared" si="15"/>
        <v>2</v>
      </c>
    </row>
    <row r="44" spans="1:18" ht="15">
      <c r="A44" s="12">
        <v>32787</v>
      </c>
      <c r="B44"/>
      <c r="C44">
        <v>1</v>
      </c>
      <c r="D44"/>
      <c r="E44">
        <v>1</v>
      </c>
      <c r="F44"/>
      <c r="G44">
        <v>1</v>
      </c>
      <c r="H44"/>
      <c r="I44">
        <v>1</v>
      </c>
      <c r="J44" s="9">
        <f t="shared" si="10"/>
        <v>0</v>
      </c>
      <c r="K44" s="9">
        <f t="shared" si="11"/>
        <v>0</v>
      </c>
      <c r="L44" s="9">
        <f t="shared" si="16"/>
        <v>-49</v>
      </c>
      <c r="M44" s="9">
        <f t="shared" si="17"/>
        <v>-63</v>
      </c>
      <c r="N44" s="5">
        <f t="shared" si="12"/>
        <v>0</v>
      </c>
      <c r="O44" s="10">
        <f t="shared" si="18"/>
        <v>-45.35537190082644</v>
      </c>
      <c r="P44" s="5">
        <f t="shared" si="13"/>
        <v>92.5619834710744</v>
      </c>
      <c r="Q44" s="9">
        <f t="shared" si="14"/>
        <v>2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-49</v>
      </c>
      <c r="M45" s="9">
        <f t="shared" si="17"/>
        <v>-63</v>
      </c>
      <c r="N45" s="5">
        <f t="shared" si="12"/>
        <v>0</v>
      </c>
      <c r="O45" s="10">
        <f t="shared" si="18"/>
        <v>-45.35537190082644</v>
      </c>
      <c r="P45" s="5">
        <f t="shared" si="13"/>
        <v>92.5619834710744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-49</v>
      </c>
      <c r="M46" s="9">
        <f t="shared" si="17"/>
        <v>-63</v>
      </c>
      <c r="N46" s="5">
        <f t="shared" si="12"/>
        <v>0</v>
      </c>
      <c r="O46" s="10">
        <f t="shared" si="18"/>
        <v>-45.35537190082644</v>
      </c>
      <c r="P46" s="5">
        <f t="shared" si="13"/>
        <v>92.5619834710744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-49</v>
      </c>
      <c r="M47" s="9">
        <f t="shared" si="17"/>
        <v>-63</v>
      </c>
      <c r="N47" s="5">
        <f t="shared" si="12"/>
        <v>0</v>
      </c>
      <c r="O47" s="10">
        <f t="shared" si="18"/>
        <v>-45.35537190082644</v>
      </c>
      <c r="P47" s="5">
        <f t="shared" si="13"/>
        <v>92.5619834710744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-49</v>
      </c>
      <c r="M48" s="9">
        <f t="shared" si="17"/>
        <v>-63</v>
      </c>
      <c r="N48" s="5">
        <f t="shared" si="12"/>
        <v>0</v>
      </c>
      <c r="O48" s="10">
        <f t="shared" si="18"/>
        <v>-45.35537190082644</v>
      </c>
      <c r="P48" s="5">
        <f t="shared" si="13"/>
        <v>92.5619834710744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-49</v>
      </c>
      <c r="M49" s="9">
        <f t="shared" si="17"/>
        <v>-63</v>
      </c>
      <c r="N49" s="5">
        <f t="shared" si="12"/>
        <v>0</v>
      </c>
      <c r="O49" s="10">
        <f t="shared" si="18"/>
        <v>-45.35537190082644</v>
      </c>
      <c r="P49" s="5">
        <f t="shared" si="13"/>
        <v>92.5619834710744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-49</v>
      </c>
      <c r="M50" s="9">
        <f t="shared" si="17"/>
        <v>-63</v>
      </c>
      <c r="N50" s="5">
        <f t="shared" si="12"/>
        <v>0</v>
      </c>
      <c r="O50" s="10">
        <f t="shared" si="18"/>
        <v>-45.35537190082644</v>
      </c>
      <c r="P50" s="5">
        <f t="shared" si="13"/>
        <v>92.5619834710744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-49</v>
      </c>
      <c r="M51" s="9">
        <f t="shared" si="17"/>
        <v>-63</v>
      </c>
      <c r="N51" s="5">
        <f t="shared" si="12"/>
        <v>0</v>
      </c>
      <c r="O51" s="10">
        <f t="shared" si="18"/>
        <v>-45.35537190082644</v>
      </c>
      <c r="P51" s="5">
        <f t="shared" si="13"/>
        <v>92.5619834710744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-49</v>
      </c>
      <c r="M52" s="9">
        <f t="shared" si="17"/>
        <v>-63</v>
      </c>
      <c r="N52" s="5">
        <f t="shared" si="12"/>
        <v>0</v>
      </c>
      <c r="O52" s="10">
        <f t="shared" si="18"/>
        <v>-45.35537190082644</v>
      </c>
      <c r="P52" s="5">
        <f t="shared" si="13"/>
        <v>92.5619834710744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>
        <v>1</v>
      </c>
      <c r="I53"/>
      <c r="J53" s="9">
        <f t="shared" si="10"/>
        <v>0</v>
      </c>
      <c r="K53" s="9">
        <f t="shared" si="11"/>
        <v>1</v>
      </c>
      <c r="L53" s="9">
        <f t="shared" si="16"/>
        <v>-49</v>
      </c>
      <c r="M53" s="9">
        <f t="shared" si="17"/>
        <v>-62</v>
      </c>
      <c r="N53" s="5">
        <f t="shared" si="12"/>
        <v>0.4049586776859504</v>
      </c>
      <c r="O53" s="10">
        <f t="shared" si="18"/>
        <v>-44.950413223140494</v>
      </c>
      <c r="P53" s="5">
        <f t="shared" si="13"/>
        <v>91.73553719008267</v>
      </c>
      <c r="Q53" s="9">
        <f t="shared" si="14"/>
        <v>0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>
        <v>1</v>
      </c>
      <c r="C54">
        <v>1</v>
      </c>
      <c r="D54" s="11"/>
      <c r="E54" s="11"/>
      <c r="F54"/>
      <c r="G54"/>
      <c r="H54" s="11"/>
      <c r="I54" s="11">
        <v>1</v>
      </c>
      <c r="J54" s="9">
        <f t="shared" si="10"/>
        <v>-2</v>
      </c>
      <c r="K54" s="9">
        <f t="shared" si="11"/>
        <v>1</v>
      </c>
      <c r="L54" s="9">
        <f t="shared" si="16"/>
        <v>-51</v>
      </c>
      <c r="M54" s="9">
        <f t="shared" si="17"/>
        <v>-61</v>
      </c>
      <c r="N54" s="5">
        <f t="shared" si="12"/>
        <v>-0.4049586776859504</v>
      </c>
      <c r="O54" s="10">
        <f t="shared" si="18"/>
        <v>-45.35537190082644</v>
      </c>
      <c r="P54" s="5">
        <f t="shared" si="13"/>
        <v>92.5619834710744</v>
      </c>
      <c r="Q54" s="9">
        <f t="shared" si="14"/>
        <v>2</v>
      </c>
      <c r="R54" s="9">
        <f t="shared" si="15"/>
        <v>1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>
        <v>1</v>
      </c>
      <c r="J55" s="9">
        <f t="shared" si="10"/>
        <v>-1</v>
      </c>
      <c r="K55" s="9">
        <f t="shared" si="11"/>
        <v>0</v>
      </c>
      <c r="L55" s="9">
        <f t="shared" si="16"/>
        <v>-52</v>
      </c>
      <c r="M55" s="9">
        <f t="shared" si="17"/>
        <v>-61</v>
      </c>
      <c r="N55" s="5">
        <f t="shared" si="12"/>
        <v>-0.4049586776859504</v>
      </c>
      <c r="O55" s="10">
        <f t="shared" si="18"/>
        <v>-45.76033057851239</v>
      </c>
      <c r="P55" s="5">
        <f t="shared" si="13"/>
        <v>93.38842975206612</v>
      </c>
      <c r="Q55" s="9">
        <f t="shared" si="14"/>
        <v>2</v>
      </c>
      <c r="R55" s="9">
        <f t="shared" si="15"/>
        <v>1</v>
      </c>
    </row>
    <row r="56" spans="1:18" ht="15">
      <c r="A56" s="12">
        <v>32799</v>
      </c>
      <c r="B56">
        <v>1</v>
      </c>
      <c r="C56"/>
      <c r="D56">
        <v>1</v>
      </c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-52</v>
      </c>
      <c r="M56" s="9">
        <f t="shared" si="17"/>
        <v>-61</v>
      </c>
      <c r="N56" s="5">
        <f t="shared" si="12"/>
        <v>0</v>
      </c>
      <c r="O56" s="10">
        <f t="shared" si="18"/>
        <v>-45.76033057851239</v>
      </c>
      <c r="P56" s="5">
        <f t="shared" si="13"/>
        <v>93.38842975206612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>
        <v>1</v>
      </c>
      <c r="E57"/>
      <c r="F57"/>
      <c r="G57"/>
      <c r="H57">
        <v>1</v>
      </c>
      <c r="I57"/>
      <c r="J57" s="9">
        <f t="shared" si="10"/>
        <v>1</v>
      </c>
      <c r="K57" s="9">
        <f t="shared" si="11"/>
        <v>1</v>
      </c>
      <c r="L57" s="9">
        <f t="shared" si="16"/>
        <v>-51</v>
      </c>
      <c r="M57" s="9">
        <f t="shared" si="17"/>
        <v>-60</v>
      </c>
      <c r="N57" s="5">
        <f t="shared" si="12"/>
        <v>0.8099173553719008</v>
      </c>
      <c r="O57" s="10">
        <f t="shared" si="18"/>
        <v>-44.95041322314049</v>
      </c>
      <c r="P57" s="5">
        <f t="shared" si="13"/>
        <v>91.73553719008265</v>
      </c>
      <c r="Q57" s="9">
        <f t="shared" si="14"/>
        <v>0</v>
      </c>
      <c r="R57" s="9">
        <f t="shared" si="15"/>
        <v>2</v>
      </c>
    </row>
    <row r="58" spans="1:18" ht="15">
      <c r="A58" s="12">
        <v>32801</v>
      </c>
      <c r="B58"/>
      <c r="C58"/>
      <c r="D58" s="11">
        <v>1</v>
      </c>
      <c r="E58" s="11"/>
      <c r="F58"/>
      <c r="G58"/>
      <c r="H58" s="11">
        <v>1</v>
      </c>
      <c r="I58" s="11"/>
      <c r="J58" s="9">
        <f t="shared" si="10"/>
        <v>1</v>
      </c>
      <c r="K58" s="9">
        <f t="shared" si="11"/>
        <v>1</v>
      </c>
      <c r="L58" s="9">
        <f t="shared" si="16"/>
        <v>-50</v>
      </c>
      <c r="M58" s="9">
        <f t="shared" si="17"/>
        <v>-59</v>
      </c>
      <c r="N58" s="5">
        <f t="shared" si="12"/>
        <v>0.8099173553719008</v>
      </c>
      <c r="O58" s="10">
        <f t="shared" si="18"/>
        <v>-44.140495867768585</v>
      </c>
      <c r="P58" s="5">
        <f t="shared" si="13"/>
        <v>90.08264462809919</v>
      </c>
      <c r="Q58" s="9">
        <f t="shared" si="14"/>
        <v>0</v>
      </c>
      <c r="R58" s="9">
        <f t="shared" si="15"/>
        <v>2</v>
      </c>
    </row>
    <row r="59" spans="1:18" ht="15">
      <c r="A59" s="12">
        <v>32802</v>
      </c>
      <c r="B59"/>
      <c r="C59">
        <v>1</v>
      </c>
      <c r="D59">
        <v>1</v>
      </c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-50</v>
      </c>
      <c r="M59" s="9">
        <f t="shared" si="17"/>
        <v>-59</v>
      </c>
      <c r="N59" s="5">
        <f t="shared" si="12"/>
        <v>0</v>
      </c>
      <c r="O59" s="10">
        <f t="shared" si="18"/>
        <v>-44.140495867768585</v>
      </c>
      <c r="P59" s="5">
        <f t="shared" si="13"/>
        <v>90.08264462809919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-50</v>
      </c>
      <c r="M60" s="9">
        <f t="shared" si="17"/>
        <v>-59</v>
      </c>
      <c r="N60" s="5">
        <f t="shared" si="12"/>
        <v>0</v>
      </c>
      <c r="O60" s="10">
        <f t="shared" si="18"/>
        <v>-44.140495867768585</v>
      </c>
      <c r="P60" s="5">
        <f t="shared" si="13"/>
        <v>90.08264462809919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>
        <v>1</v>
      </c>
      <c r="H61"/>
      <c r="I61"/>
      <c r="J61" s="9">
        <f t="shared" si="10"/>
        <v>0</v>
      </c>
      <c r="K61" s="9">
        <f t="shared" si="11"/>
        <v>-1</v>
      </c>
      <c r="L61" s="9">
        <f t="shared" si="16"/>
        <v>-50</v>
      </c>
      <c r="M61" s="9">
        <f t="shared" si="17"/>
        <v>-60</v>
      </c>
      <c r="N61" s="5">
        <f t="shared" si="12"/>
        <v>-0.4049586776859504</v>
      </c>
      <c r="O61" s="10">
        <f t="shared" si="18"/>
        <v>-44.54545454545453</v>
      </c>
      <c r="P61" s="5">
        <f t="shared" si="13"/>
        <v>90.9090909090909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>
        <v>1</v>
      </c>
      <c r="H62"/>
      <c r="I62"/>
      <c r="J62" s="9">
        <f t="shared" si="10"/>
        <v>1</v>
      </c>
      <c r="K62" s="9">
        <f t="shared" si="11"/>
        <v>-1</v>
      </c>
      <c r="L62" s="9">
        <f t="shared" si="16"/>
        <v>-49</v>
      </c>
      <c r="M62" s="9">
        <f t="shared" si="17"/>
        <v>-61</v>
      </c>
      <c r="N62" s="5">
        <f t="shared" si="12"/>
        <v>0</v>
      </c>
      <c r="O62" s="10">
        <f t="shared" si="18"/>
        <v>-44.54545454545453</v>
      </c>
      <c r="P62" s="5">
        <f t="shared" si="13"/>
        <v>90.9090909090909</v>
      </c>
      <c r="Q62" s="9">
        <f t="shared" si="14"/>
        <v>1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-49</v>
      </c>
      <c r="M63" s="9">
        <f t="shared" si="17"/>
        <v>-61</v>
      </c>
      <c r="N63" s="5">
        <f t="shared" si="12"/>
        <v>0</v>
      </c>
      <c r="O63" s="10">
        <f t="shared" si="18"/>
        <v>-44.54545454545453</v>
      </c>
      <c r="P63" s="5">
        <f t="shared" si="13"/>
        <v>90.9090909090909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-49</v>
      </c>
      <c r="M64" s="9">
        <f t="shared" si="17"/>
        <v>-61</v>
      </c>
      <c r="N64" s="5">
        <f t="shared" si="12"/>
        <v>0</v>
      </c>
      <c r="O64" s="10">
        <f t="shared" si="18"/>
        <v>-44.54545454545453</v>
      </c>
      <c r="P64" s="5">
        <f t="shared" si="13"/>
        <v>90.9090909090909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-49</v>
      </c>
      <c r="M65" s="9">
        <f t="shared" si="17"/>
        <v>-61</v>
      </c>
      <c r="N65" s="5">
        <f t="shared" si="12"/>
        <v>0</v>
      </c>
      <c r="O65" s="10">
        <f t="shared" si="18"/>
        <v>-44.54545454545453</v>
      </c>
      <c r="P65" s="5">
        <f t="shared" si="13"/>
        <v>90.9090909090909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-48</v>
      </c>
      <c r="M66" s="9">
        <f t="shared" si="17"/>
        <v>-61</v>
      </c>
      <c r="N66" s="5">
        <f t="shared" si="12"/>
        <v>0.4049586776859504</v>
      </c>
      <c r="O66" s="10">
        <f t="shared" si="18"/>
        <v>-44.140495867768585</v>
      </c>
      <c r="P66" s="5">
        <f t="shared" si="13"/>
        <v>90.08264462809919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>
        <v>1</v>
      </c>
      <c r="E67"/>
      <c r="F67"/>
      <c r="G67"/>
      <c r="H67"/>
      <c r="I67"/>
      <c r="J67" s="9">
        <f t="shared" si="10"/>
        <v>1</v>
      </c>
      <c r="K67" s="9">
        <f t="shared" si="11"/>
        <v>0</v>
      </c>
      <c r="L67" s="9">
        <f t="shared" si="16"/>
        <v>-47</v>
      </c>
      <c r="M67" s="9">
        <f t="shared" si="17"/>
        <v>-61</v>
      </c>
      <c r="N67" s="5">
        <f t="shared" si="12"/>
        <v>0.4049586776859504</v>
      </c>
      <c r="O67" s="10">
        <f t="shared" si="18"/>
        <v>-43.73553719008264</v>
      </c>
      <c r="P67" s="5">
        <f t="shared" si="13"/>
        <v>89.25619834710746</v>
      </c>
      <c r="Q67" s="9">
        <f t="shared" si="14"/>
        <v>0</v>
      </c>
      <c r="R67" s="9">
        <f t="shared" si="15"/>
        <v>1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-47</v>
      </c>
      <c r="M68" s="9">
        <f t="shared" si="17"/>
        <v>-61</v>
      </c>
      <c r="N68" s="5">
        <f aca="true" t="shared" si="21" ref="N68:N101">(+J68+K68)*($J$103/($J$103+$K$103))</f>
        <v>0</v>
      </c>
      <c r="O68" s="10">
        <f t="shared" si="18"/>
        <v>-43.73553719008264</v>
      </c>
      <c r="P68" s="5">
        <f aca="true" t="shared" si="22" ref="P68:P99">O68*100/$N$103</f>
        <v>89.25619834710746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>
        <v>1</v>
      </c>
      <c r="G69"/>
      <c r="H69"/>
      <c r="I69"/>
      <c r="J69" s="9">
        <f t="shared" si="19"/>
        <v>0</v>
      </c>
      <c r="K69" s="9">
        <f t="shared" si="20"/>
        <v>-1</v>
      </c>
      <c r="L69" s="9">
        <f aca="true" t="shared" si="25" ref="L69:L101">L68+J69</f>
        <v>-47</v>
      </c>
      <c r="M69" s="9">
        <f aca="true" t="shared" si="26" ref="M69:M101">M68+K69</f>
        <v>-62</v>
      </c>
      <c r="N69" s="5">
        <f t="shared" si="21"/>
        <v>-0.4049586776859504</v>
      </c>
      <c r="O69" s="10">
        <f aca="true" t="shared" si="27" ref="O69:O100">O68+N69</f>
        <v>-44.140495867768585</v>
      </c>
      <c r="P69" s="5">
        <f t="shared" si="22"/>
        <v>90.08264462809919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-47</v>
      </c>
      <c r="M70" s="9">
        <f t="shared" si="26"/>
        <v>-62</v>
      </c>
      <c r="N70" s="5">
        <f t="shared" si="21"/>
        <v>0</v>
      </c>
      <c r="O70" s="10">
        <f t="shared" si="27"/>
        <v>-44.140495867768585</v>
      </c>
      <c r="P70" s="5">
        <f t="shared" si="22"/>
        <v>90.08264462809919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-47</v>
      </c>
      <c r="M71" s="9">
        <f t="shared" si="26"/>
        <v>-62</v>
      </c>
      <c r="N71" s="5">
        <f t="shared" si="21"/>
        <v>0</v>
      </c>
      <c r="O71" s="10">
        <f t="shared" si="27"/>
        <v>-44.140495867768585</v>
      </c>
      <c r="P71" s="5">
        <f t="shared" si="22"/>
        <v>90.08264462809919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-47</v>
      </c>
      <c r="M72" s="9">
        <f t="shared" si="26"/>
        <v>-62</v>
      </c>
      <c r="N72" s="5">
        <f t="shared" si="21"/>
        <v>0</v>
      </c>
      <c r="O72" s="10">
        <f t="shared" si="27"/>
        <v>-44.140495867768585</v>
      </c>
      <c r="P72" s="5">
        <f t="shared" si="22"/>
        <v>90.08264462809919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-47</v>
      </c>
      <c r="M73" s="9">
        <f t="shared" si="26"/>
        <v>-62</v>
      </c>
      <c r="N73" s="5">
        <f t="shared" si="21"/>
        <v>0</v>
      </c>
      <c r="O73" s="10">
        <f t="shared" si="27"/>
        <v>-44.140495867768585</v>
      </c>
      <c r="P73" s="5">
        <f t="shared" si="22"/>
        <v>90.08264462809919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-47</v>
      </c>
      <c r="M74" s="9">
        <f t="shared" si="26"/>
        <v>-62</v>
      </c>
      <c r="N74" s="5">
        <f t="shared" si="21"/>
        <v>0</v>
      </c>
      <c r="O74" s="10">
        <f t="shared" si="27"/>
        <v>-44.140495867768585</v>
      </c>
      <c r="P74" s="5">
        <f t="shared" si="22"/>
        <v>90.08264462809919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-47</v>
      </c>
      <c r="M75" s="9">
        <f t="shared" si="26"/>
        <v>-62</v>
      </c>
      <c r="N75" s="5">
        <f t="shared" si="21"/>
        <v>0</v>
      </c>
      <c r="O75" s="10">
        <f t="shared" si="27"/>
        <v>-44.140495867768585</v>
      </c>
      <c r="P75" s="5">
        <f t="shared" si="22"/>
        <v>90.08264462809919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>
        <v>1</v>
      </c>
      <c r="D76"/>
      <c r="E76"/>
      <c r="F76"/>
      <c r="G76">
        <v>1</v>
      </c>
      <c r="H76"/>
      <c r="I76"/>
      <c r="J76" s="9">
        <f t="shared" si="19"/>
        <v>-1</v>
      </c>
      <c r="K76" s="9">
        <f t="shared" si="20"/>
        <v>-1</v>
      </c>
      <c r="L76" s="9">
        <f t="shared" si="25"/>
        <v>-48</v>
      </c>
      <c r="M76" s="9">
        <f t="shared" si="26"/>
        <v>-63</v>
      </c>
      <c r="N76" s="5">
        <f t="shared" si="21"/>
        <v>-0.8099173553719008</v>
      </c>
      <c r="O76" s="10">
        <f t="shared" si="27"/>
        <v>-44.95041322314049</v>
      </c>
      <c r="P76" s="5">
        <f t="shared" si="22"/>
        <v>91.73553719008265</v>
      </c>
      <c r="Q76" s="9">
        <f t="shared" si="23"/>
        <v>2</v>
      </c>
      <c r="R76" s="9">
        <f t="shared" si="24"/>
        <v>0</v>
      </c>
    </row>
    <row r="77" spans="1:18" ht="15">
      <c r="A77" s="12">
        <v>32820</v>
      </c>
      <c r="B77"/>
      <c r="C77"/>
      <c r="D77">
        <v>1</v>
      </c>
      <c r="E77"/>
      <c r="F77"/>
      <c r="G77">
        <v>1</v>
      </c>
      <c r="H77"/>
      <c r="I77"/>
      <c r="J77" s="9">
        <f t="shared" si="19"/>
        <v>1</v>
      </c>
      <c r="K77" s="9">
        <f t="shared" si="20"/>
        <v>-1</v>
      </c>
      <c r="L77" s="9">
        <f t="shared" si="25"/>
        <v>-47</v>
      </c>
      <c r="M77" s="9">
        <f t="shared" si="26"/>
        <v>-64</v>
      </c>
      <c r="N77" s="5">
        <f t="shared" si="21"/>
        <v>0</v>
      </c>
      <c r="O77" s="10">
        <f t="shared" si="27"/>
        <v>-44.95041322314049</v>
      </c>
      <c r="P77" s="5">
        <f t="shared" si="22"/>
        <v>91.73553719008265</v>
      </c>
      <c r="Q77" s="9">
        <f t="shared" si="23"/>
        <v>1</v>
      </c>
      <c r="R77" s="9">
        <f t="shared" si="24"/>
        <v>1</v>
      </c>
    </row>
    <row r="78" spans="1:18" ht="15">
      <c r="A78" s="12">
        <v>32821</v>
      </c>
      <c r="B78"/>
      <c r="C78" s="11">
        <v>1</v>
      </c>
      <c r="D78" s="11"/>
      <c r="E78"/>
      <c r="F78">
        <v>1</v>
      </c>
      <c r="G78" s="11">
        <v>1</v>
      </c>
      <c r="H78" s="11">
        <v>1</v>
      </c>
      <c r="I78"/>
      <c r="J78" s="9">
        <f t="shared" si="19"/>
        <v>-1</v>
      </c>
      <c r="K78" s="9">
        <f t="shared" si="20"/>
        <v>-1</v>
      </c>
      <c r="L78" s="9">
        <f t="shared" si="25"/>
        <v>-48</v>
      </c>
      <c r="M78" s="9">
        <f t="shared" si="26"/>
        <v>-65</v>
      </c>
      <c r="N78" s="5">
        <f t="shared" si="21"/>
        <v>-0.8099173553719008</v>
      </c>
      <c r="O78" s="10">
        <f t="shared" si="27"/>
        <v>-45.76033057851239</v>
      </c>
      <c r="P78" s="5">
        <f t="shared" si="22"/>
        <v>93.38842975206612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-48</v>
      </c>
      <c r="M79" s="9">
        <f t="shared" si="26"/>
        <v>-65</v>
      </c>
      <c r="N79" s="5">
        <f t="shared" si="21"/>
        <v>0</v>
      </c>
      <c r="O79" s="10">
        <f t="shared" si="27"/>
        <v>-45.76033057851239</v>
      </c>
      <c r="P79" s="5">
        <f t="shared" si="22"/>
        <v>93.38842975206612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-48</v>
      </c>
      <c r="M80" s="9">
        <f t="shared" si="26"/>
        <v>-65</v>
      </c>
      <c r="N80" s="5">
        <f t="shared" si="21"/>
        <v>0</v>
      </c>
      <c r="O80" s="10">
        <f t="shared" si="27"/>
        <v>-45.76033057851239</v>
      </c>
      <c r="P80" s="5">
        <f t="shared" si="22"/>
        <v>93.38842975206612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-48</v>
      </c>
      <c r="M81" s="9">
        <f t="shared" si="26"/>
        <v>-65</v>
      </c>
      <c r="N81" s="5">
        <f t="shared" si="21"/>
        <v>0</v>
      </c>
      <c r="O81" s="10">
        <f t="shared" si="27"/>
        <v>-45.76033057851239</v>
      </c>
      <c r="P81" s="5">
        <f t="shared" si="22"/>
        <v>93.38842975206612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-48</v>
      </c>
      <c r="M82" s="9">
        <f t="shared" si="26"/>
        <v>-65</v>
      </c>
      <c r="N82" s="5">
        <f t="shared" si="21"/>
        <v>0</v>
      </c>
      <c r="O82" s="10">
        <f t="shared" si="27"/>
        <v>-45.76033057851239</v>
      </c>
      <c r="P82" s="5">
        <f t="shared" si="22"/>
        <v>93.38842975206612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v>1</v>
      </c>
      <c r="C83"/>
      <c r="D83"/>
      <c r="E83"/>
      <c r="F83"/>
      <c r="G83">
        <v>1</v>
      </c>
      <c r="H83"/>
      <c r="I83"/>
      <c r="J83" s="9">
        <f t="shared" si="19"/>
        <v>-1</v>
      </c>
      <c r="K83" s="9">
        <f t="shared" si="20"/>
        <v>-1</v>
      </c>
      <c r="L83" s="9">
        <f t="shared" si="25"/>
        <v>-49</v>
      </c>
      <c r="M83" s="9">
        <f t="shared" si="26"/>
        <v>-66</v>
      </c>
      <c r="N83" s="5">
        <f t="shared" si="21"/>
        <v>-0.8099173553719008</v>
      </c>
      <c r="O83" s="10">
        <f t="shared" si="27"/>
        <v>-46.57024793388429</v>
      </c>
      <c r="P83" s="5">
        <f t="shared" si="22"/>
        <v>95.04132231404961</v>
      </c>
      <c r="Q83" s="9">
        <f t="shared" si="23"/>
        <v>2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>
        <v>1</v>
      </c>
      <c r="F84" s="11"/>
      <c r="G84" s="11">
        <v>1</v>
      </c>
      <c r="H84" s="11"/>
      <c r="I84" s="11"/>
      <c r="J84" s="9">
        <f t="shared" si="19"/>
        <v>0</v>
      </c>
      <c r="K84" s="9">
        <f t="shared" si="20"/>
        <v>-1</v>
      </c>
      <c r="L84" s="9">
        <f t="shared" si="25"/>
        <v>-49</v>
      </c>
      <c r="M84" s="9">
        <f t="shared" si="26"/>
        <v>-67</v>
      </c>
      <c r="N84" s="5">
        <f t="shared" si="21"/>
        <v>-0.4049586776859504</v>
      </c>
      <c r="O84" s="10">
        <f t="shared" si="27"/>
        <v>-46.975206611570236</v>
      </c>
      <c r="P84" s="5">
        <f t="shared" si="22"/>
        <v>95.86776859504133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/>
      <c r="G85">
        <v>1</v>
      </c>
      <c r="H85"/>
      <c r="I85">
        <v>1</v>
      </c>
      <c r="J85" s="9">
        <f t="shared" si="19"/>
        <v>0</v>
      </c>
      <c r="K85" s="9">
        <f t="shared" si="20"/>
        <v>0</v>
      </c>
      <c r="L85" s="9">
        <f t="shared" si="25"/>
        <v>-49</v>
      </c>
      <c r="M85" s="9">
        <f t="shared" si="26"/>
        <v>-67</v>
      </c>
      <c r="N85" s="5">
        <f t="shared" si="21"/>
        <v>0</v>
      </c>
      <c r="O85" s="10">
        <f t="shared" si="27"/>
        <v>-46.975206611570236</v>
      </c>
      <c r="P85" s="5">
        <f t="shared" si="22"/>
        <v>95.86776859504133</v>
      </c>
      <c r="Q85" s="9">
        <f t="shared" si="23"/>
        <v>1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-49</v>
      </c>
      <c r="M86" s="9">
        <f t="shared" si="26"/>
        <v>-67</v>
      </c>
      <c r="N86" s="5">
        <f t="shared" si="21"/>
        <v>0</v>
      </c>
      <c r="O86" s="10">
        <f t="shared" si="27"/>
        <v>-46.975206611570236</v>
      </c>
      <c r="P86" s="5">
        <f t="shared" si="22"/>
        <v>95.86776859504133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>
        <v>1</v>
      </c>
      <c r="G87" s="11">
        <v>1</v>
      </c>
      <c r="H87" s="11"/>
      <c r="I87" s="11"/>
      <c r="J87" s="9">
        <f t="shared" si="19"/>
        <v>0</v>
      </c>
      <c r="K87" s="9">
        <f t="shared" si="20"/>
        <v>-2</v>
      </c>
      <c r="L87" s="9">
        <f t="shared" si="25"/>
        <v>-49</v>
      </c>
      <c r="M87" s="9">
        <f t="shared" si="26"/>
        <v>-69</v>
      </c>
      <c r="N87" s="5">
        <f t="shared" si="21"/>
        <v>-0.8099173553719008</v>
      </c>
      <c r="O87" s="10">
        <f t="shared" si="27"/>
        <v>-47.78512396694214</v>
      </c>
      <c r="P87" s="5">
        <f t="shared" si="22"/>
        <v>97.5206611570248</v>
      </c>
      <c r="Q87" s="9">
        <f t="shared" si="23"/>
        <v>2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-49</v>
      </c>
      <c r="M88" s="9">
        <f t="shared" si="26"/>
        <v>-69</v>
      </c>
      <c r="N88" s="5">
        <f t="shared" si="21"/>
        <v>0</v>
      </c>
      <c r="O88" s="10">
        <f t="shared" si="27"/>
        <v>-47.78512396694214</v>
      </c>
      <c r="P88" s="5">
        <f t="shared" si="22"/>
        <v>97.5206611570248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>
        <v>1</v>
      </c>
      <c r="C89"/>
      <c r="D89"/>
      <c r="E89"/>
      <c r="F89"/>
      <c r="G89"/>
      <c r="H89"/>
      <c r="I89"/>
      <c r="J89" s="9">
        <f t="shared" si="19"/>
        <v>-1</v>
      </c>
      <c r="K89" s="9">
        <f t="shared" si="20"/>
        <v>0</v>
      </c>
      <c r="L89" s="9">
        <f t="shared" si="25"/>
        <v>-50</v>
      </c>
      <c r="M89" s="9">
        <f t="shared" si="26"/>
        <v>-69</v>
      </c>
      <c r="N89" s="5">
        <f t="shared" si="21"/>
        <v>-0.4049586776859504</v>
      </c>
      <c r="O89" s="10">
        <f t="shared" si="27"/>
        <v>-48.190082644628085</v>
      </c>
      <c r="P89" s="5">
        <f t="shared" si="22"/>
        <v>98.34710743801652</v>
      </c>
      <c r="Q89" s="9">
        <f t="shared" si="23"/>
        <v>1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-50</v>
      </c>
      <c r="M90" s="9">
        <f t="shared" si="26"/>
        <v>-69</v>
      </c>
      <c r="N90" s="5">
        <f t="shared" si="21"/>
        <v>0</v>
      </c>
      <c r="O90" s="10">
        <f t="shared" si="27"/>
        <v>-48.190082644628085</v>
      </c>
      <c r="P90" s="5">
        <f t="shared" si="22"/>
        <v>98.34710743801652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/>
      <c r="D91">
        <v>1</v>
      </c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-50</v>
      </c>
      <c r="M91" s="9">
        <f t="shared" si="26"/>
        <v>-69</v>
      </c>
      <c r="N91" s="5">
        <f t="shared" si="21"/>
        <v>0</v>
      </c>
      <c r="O91" s="10">
        <f t="shared" si="27"/>
        <v>-48.190082644628085</v>
      </c>
      <c r="P91" s="5">
        <f t="shared" si="22"/>
        <v>98.34710743801652</v>
      </c>
      <c r="Q91" s="9">
        <f t="shared" si="23"/>
        <v>1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>
        <v>2</v>
      </c>
      <c r="H92"/>
      <c r="I92"/>
      <c r="J92" s="9">
        <f t="shared" si="19"/>
        <v>0</v>
      </c>
      <c r="K92" s="9">
        <f t="shared" si="20"/>
        <v>-2</v>
      </c>
      <c r="L92" s="9">
        <f t="shared" si="25"/>
        <v>-50</v>
      </c>
      <c r="M92" s="9">
        <f t="shared" si="26"/>
        <v>-71</v>
      </c>
      <c r="N92" s="5">
        <f t="shared" si="21"/>
        <v>-0.8099173553719008</v>
      </c>
      <c r="O92" s="10">
        <f t="shared" si="27"/>
        <v>-48.999999999999986</v>
      </c>
      <c r="P92" s="5">
        <f t="shared" si="22"/>
        <v>99.99999999999999</v>
      </c>
      <c r="Q92" s="9">
        <f t="shared" si="23"/>
        <v>2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-50</v>
      </c>
      <c r="M93" s="9">
        <f t="shared" si="26"/>
        <v>-71</v>
      </c>
      <c r="N93" s="5">
        <f t="shared" si="21"/>
        <v>0</v>
      </c>
      <c r="O93" s="10">
        <f t="shared" si="27"/>
        <v>-48.999999999999986</v>
      </c>
      <c r="P93" s="5">
        <f t="shared" si="22"/>
        <v>99.99999999999999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-50</v>
      </c>
      <c r="M94" s="9">
        <f t="shared" si="26"/>
        <v>-71</v>
      </c>
      <c r="N94" s="5">
        <f t="shared" si="21"/>
        <v>0</v>
      </c>
      <c r="O94" s="10">
        <f t="shared" si="27"/>
        <v>-48.999999999999986</v>
      </c>
      <c r="P94" s="5">
        <f t="shared" si="22"/>
        <v>99.99999999999999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-49</v>
      </c>
      <c r="M95" s="9">
        <f t="shared" si="26"/>
        <v>-71</v>
      </c>
      <c r="N95" s="5">
        <f t="shared" si="21"/>
        <v>0.4049586776859504</v>
      </c>
      <c r="O95" s="10">
        <f t="shared" si="27"/>
        <v>-48.59504132231404</v>
      </c>
      <c r="P95" s="5">
        <f t="shared" si="22"/>
        <v>99.17355371900827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-49</v>
      </c>
      <c r="M96" s="9">
        <f t="shared" si="26"/>
        <v>-71</v>
      </c>
      <c r="N96" s="5">
        <f t="shared" si="21"/>
        <v>0</v>
      </c>
      <c r="O96" s="10">
        <f t="shared" si="27"/>
        <v>-48.59504132231404</v>
      </c>
      <c r="P96" s="5">
        <f t="shared" si="22"/>
        <v>99.17355371900827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-49</v>
      </c>
      <c r="M97" s="9">
        <f t="shared" si="26"/>
        <v>-72</v>
      </c>
      <c r="N97" s="5">
        <f t="shared" si="21"/>
        <v>-0.4049586776859504</v>
      </c>
      <c r="O97" s="10">
        <f t="shared" si="27"/>
        <v>-48.999999999999986</v>
      </c>
      <c r="P97" s="5">
        <f t="shared" si="22"/>
        <v>99.99999999999999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-49</v>
      </c>
      <c r="M98" s="9">
        <f t="shared" si="26"/>
        <v>-72</v>
      </c>
      <c r="N98" s="5">
        <f t="shared" si="21"/>
        <v>0</v>
      </c>
      <c r="O98" s="10">
        <f t="shared" si="27"/>
        <v>-48.999999999999986</v>
      </c>
      <c r="P98" s="5">
        <f t="shared" si="22"/>
        <v>99.99999999999999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-49</v>
      </c>
      <c r="M99" s="9">
        <f t="shared" si="26"/>
        <v>-72</v>
      </c>
      <c r="N99" s="5">
        <f t="shared" si="21"/>
        <v>0</v>
      </c>
      <c r="O99" s="10">
        <f t="shared" si="27"/>
        <v>-48.999999999999986</v>
      </c>
      <c r="P99" s="5">
        <f t="shared" si="22"/>
        <v>99.99999999999999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-49</v>
      </c>
      <c r="M100" s="9">
        <f t="shared" si="26"/>
        <v>-72</v>
      </c>
      <c r="N100" s="5">
        <f t="shared" si="21"/>
        <v>0</v>
      </c>
      <c r="O100" s="10">
        <f t="shared" si="27"/>
        <v>-48.999999999999986</v>
      </c>
      <c r="P100" s="5">
        <f>O100*100/$N$103</f>
        <v>99.99999999999999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-49</v>
      </c>
      <c r="M101" s="9">
        <f t="shared" si="26"/>
        <v>-72</v>
      </c>
      <c r="N101" s="5">
        <f t="shared" si="21"/>
        <v>0</v>
      </c>
      <c r="O101" s="10">
        <f>O100+N101</f>
        <v>-48.999999999999986</v>
      </c>
      <c r="P101" s="5">
        <f>O101*100/$N$103</f>
        <v>99.99999999999999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44</v>
      </c>
      <c r="C103" s="9">
        <f t="shared" si="28"/>
        <v>127</v>
      </c>
      <c r="D103" s="9">
        <f t="shared" si="28"/>
        <v>68</v>
      </c>
      <c r="E103" s="9">
        <f t="shared" si="28"/>
        <v>54</v>
      </c>
      <c r="F103" s="9">
        <f t="shared" si="28"/>
        <v>44</v>
      </c>
      <c r="G103" s="9">
        <f t="shared" si="28"/>
        <v>168</v>
      </c>
      <c r="H103" s="9">
        <f t="shared" si="28"/>
        <v>57</v>
      </c>
      <c r="I103" s="9">
        <f t="shared" si="28"/>
        <v>83</v>
      </c>
      <c r="J103" s="9">
        <f t="shared" si="28"/>
        <v>-49</v>
      </c>
      <c r="K103" s="9">
        <f t="shared" si="28"/>
        <v>-72</v>
      </c>
      <c r="N103" s="5">
        <f>SUM(N4:N101)</f>
        <v>-48.999999999999986</v>
      </c>
      <c r="Q103" s="10">
        <f>SUM(Q4:Q101)</f>
        <v>383</v>
      </c>
      <c r="R103" s="10">
        <f>SUM(R4:R101)</f>
        <v>262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I95" sqref="I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2</v>
      </c>
      <c r="D4">
        <v>3</v>
      </c>
      <c r="E4"/>
      <c r="F4">
        <v>3</v>
      </c>
      <c r="G4">
        <v>6</v>
      </c>
      <c r="H4">
        <v>2</v>
      </c>
      <c r="I4">
        <v>2</v>
      </c>
      <c r="J4" s="9">
        <f aca="true" t="shared" si="0" ref="J4:J35">-B4-C4+D4+E4</f>
        <v>1</v>
      </c>
      <c r="K4" s="9">
        <f aca="true" t="shared" si="1" ref="K4:K35">-F4-G4+H4+I4</f>
        <v>-5</v>
      </c>
      <c r="L4" s="9">
        <f>J4</f>
        <v>1</v>
      </c>
      <c r="M4" s="9">
        <f>K4</f>
        <v>-5</v>
      </c>
      <c r="N4" s="5">
        <f aca="true" t="shared" si="2" ref="N4:N35">(+J4+K4)*($J$103/($J$103+$K$103))</f>
        <v>-1.5841584158415842</v>
      </c>
      <c r="O4" s="10">
        <f>N4</f>
        <v>-1.5841584158415842</v>
      </c>
      <c r="P4" s="5">
        <f aca="true" t="shared" si="3" ref="P4:P35">O4*100/$N$103</f>
        <v>3.960396039603958</v>
      </c>
      <c r="Q4" s="9">
        <f aca="true" t="shared" si="4" ref="Q4:Q35">+B4+C4+F4+G4</f>
        <v>11</v>
      </c>
      <c r="R4" s="9">
        <f aca="true" t="shared" si="5" ref="R4:R35">D4+E4+H4+I4</f>
        <v>7</v>
      </c>
      <c r="X4" s="1" t="s">
        <v>28</v>
      </c>
      <c r="Z4" s="10">
        <f>SUM(N4:N10)</f>
        <v>-3.5643564356435644</v>
      </c>
      <c r="AA4" s="5">
        <f aca="true" t="shared" si="6" ref="AA4:AA17">Z4*100/$Z$18</f>
        <v>8.910891089108912</v>
      </c>
      <c r="AB4" s="10">
        <f>SUM(Q4:Q10)+SUM(R4:R10)</f>
        <v>53</v>
      </c>
      <c r="AC4" s="10">
        <f>100*SUM(R4:R10)/AB4</f>
        <v>41.509433962264154</v>
      </c>
    </row>
    <row r="5" spans="1:29" ht="15">
      <c r="A5" s="12">
        <v>32748</v>
      </c>
      <c r="B5" s="11">
        <v>1</v>
      </c>
      <c r="C5">
        <v>1</v>
      </c>
      <c r="D5" s="11">
        <v>1</v>
      </c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-5</v>
      </c>
      <c r="N5" s="5">
        <f t="shared" si="2"/>
        <v>-0.39603960396039606</v>
      </c>
      <c r="O5" s="10">
        <f aca="true" t="shared" si="9" ref="O5:O36">O4+N5</f>
        <v>-1.9801980198019802</v>
      </c>
      <c r="P5" s="5">
        <f t="shared" si="3"/>
        <v>4.950495049504948</v>
      </c>
      <c r="Q5" s="9">
        <f t="shared" si="4"/>
        <v>2</v>
      </c>
      <c r="R5" s="9">
        <f t="shared" si="5"/>
        <v>1</v>
      </c>
      <c r="T5" s="8" t="s">
        <v>29</v>
      </c>
      <c r="V5" s="9">
        <f>R103</f>
        <v>172</v>
      </c>
      <c r="W5"/>
      <c r="X5"/>
      <c r="Y5" s="1" t="s">
        <v>30</v>
      </c>
      <c r="Z5" s="10">
        <f>SUM(N11:N17)</f>
        <v>-2.376237623762376</v>
      </c>
      <c r="AA5" s="5">
        <f t="shared" si="6"/>
        <v>5.9405940594059405</v>
      </c>
      <c r="AB5" s="10">
        <f>SUM(Q11:Q17)+SUM(R11:R17)</f>
        <v>84</v>
      </c>
      <c r="AC5" s="10">
        <f>100*SUM(R11:R17)/AB5</f>
        <v>46.42857142857143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-5</v>
      </c>
      <c r="N6" s="5">
        <f t="shared" si="2"/>
        <v>0</v>
      </c>
      <c r="O6" s="10">
        <f t="shared" si="9"/>
        <v>-1.9801980198019802</v>
      </c>
      <c r="P6" s="5">
        <f t="shared" si="3"/>
        <v>4.950495049504948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273</v>
      </c>
      <c r="W6"/>
      <c r="X6" s="1" t="s">
        <v>32</v>
      </c>
      <c r="Z6" s="10">
        <f>SUM(N18:N24)</f>
        <v>-3.960396039603961</v>
      </c>
      <c r="AA6" s="5">
        <f t="shared" si="6"/>
        <v>9.900990099009903</v>
      </c>
      <c r="AB6" s="10">
        <f>SUM(Q18:Q24)+SUM(R18:R24)</f>
        <v>60</v>
      </c>
      <c r="AC6" s="10">
        <f>100*SUM(R18:R24)/AB6</f>
        <v>41.666666666666664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-5</v>
      </c>
      <c r="N7" s="5">
        <f t="shared" si="2"/>
        <v>0</v>
      </c>
      <c r="O7" s="10">
        <f t="shared" si="9"/>
        <v>-1.9801980198019802</v>
      </c>
      <c r="P7" s="5">
        <f t="shared" si="3"/>
        <v>4.950495049504948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38.651685393258425</v>
      </c>
      <c r="W7"/>
      <c r="Y7" s="1" t="s">
        <v>34</v>
      </c>
      <c r="Z7" s="10">
        <f>SUM(N25:N31)</f>
        <v>-3.1683168316831685</v>
      </c>
      <c r="AA7" s="5">
        <f t="shared" si="6"/>
        <v>7.920792079207921</v>
      </c>
      <c r="AB7" s="10">
        <f>SUM(Q25:Q31)+SUM(R25:R31)</f>
        <v>60</v>
      </c>
      <c r="AC7" s="10">
        <f>100*SUM(R25:R31)/AB7</f>
        <v>43.333333333333336</v>
      </c>
    </row>
    <row r="8" spans="1:29" ht="15">
      <c r="A8" s="12">
        <v>32751</v>
      </c>
      <c r="B8">
        <v>2</v>
      </c>
      <c r="C8"/>
      <c r="D8"/>
      <c r="E8">
        <v>1</v>
      </c>
      <c r="F8"/>
      <c r="G8">
        <v>4</v>
      </c>
      <c r="H8">
        <v>2</v>
      </c>
      <c r="I8"/>
      <c r="J8" s="9">
        <f t="shared" si="0"/>
        <v>-1</v>
      </c>
      <c r="K8" s="9">
        <f t="shared" si="1"/>
        <v>-2</v>
      </c>
      <c r="L8" s="9">
        <f t="shared" si="7"/>
        <v>-1</v>
      </c>
      <c r="M8" s="9">
        <f t="shared" si="8"/>
        <v>-7</v>
      </c>
      <c r="N8" s="5">
        <f t="shared" si="2"/>
        <v>-1.1881188118811883</v>
      </c>
      <c r="O8" s="10">
        <f t="shared" si="9"/>
        <v>-3.1683168316831685</v>
      </c>
      <c r="P8" s="5">
        <f t="shared" si="3"/>
        <v>7.920792079207916</v>
      </c>
      <c r="Q8" s="9">
        <f t="shared" si="4"/>
        <v>6</v>
      </c>
      <c r="R8" s="9">
        <f t="shared" si="5"/>
        <v>3</v>
      </c>
      <c r="W8"/>
      <c r="X8" s="1" t="s">
        <v>35</v>
      </c>
      <c r="Z8" s="10">
        <f>SUM(N32:N38)</f>
        <v>-7.920792079207921</v>
      </c>
      <c r="AA8" s="5">
        <f t="shared" si="6"/>
        <v>19.801980198019802</v>
      </c>
      <c r="AB8" s="10">
        <f>SUM(Q32:Q38)+SUM(R32:R38)</f>
        <v>52</v>
      </c>
      <c r="AC8" s="10">
        <f>100*SUM(R32:R38)/AB8</f>
        <v>30.76923076923077</v>
      </c>
    </row>
    <row r="9" spans="1:29" ht="15">
      <c r="A9" s="12">
        <v>32752</v>
      </c>
      <c r="B9"/>
      <c r="C9">
        <v>3</v>
      </c>
      <c r="D9"/>
      <c r="E9">
        <v>2</v>
      </c>
      <c r="F9">
        <v>2</v>
      </c>
      <c r="G9">
        <v>2</v>
      </c>
      <c r="H9">
        <v>2</v>
      </c>
      <c r="I9">
        <v>1</v>
      </c>
      <c r="J9" s="9">
        <f t="shared" si="0"/>
        <v>-1</v>
      </c>
      <c r="K9" s="9">
        <f t="shared" si="1"/>
        <v>-1</v>
      </c>
      <c r="L9" s="9">
        <f t="shared" si="7"/>
        <v>-2</v>
      </c>
      <c r="M9" s="9">
        <f t="shared" si="8"/>
        <v>-8</v>
      </c>
      <c r="N9" s="5">
        <f t="shared" si="2"/>
        <v>-0.7920792079207921</v>
      </c>
      <c r="O9" s="10">
        <f t="shared" si="9"/>
        <v>-3.9603960396039604</v>
      </c>
      <c r="P9" s="5">
        <f t="shared" si="3"/>
        <v>9.900990099009896</v>
      </c>
      <c r="Q9" s="9">
        <f t="shared" si="4"/>
        <v>7</v>
      </c>
      <c r="R9" s="9">
        <f t="shared" si="5"/>
        <v>5</v>
      </c>
      <c r="T9" s="8" t="s">
        <v>36</v>
      </c>
      <c r="V9" s="5"/>
      <c r="W9"/>
      <c r="Y9" s="1" t="s">
        <v>37</v>
      </c>
      <c r="Z9" s="10">
        <f>SUM(N39:N45)</f>
        <v>-7.524752475247525</v>
      </c>
      <c r="AA9" s="5">
        <f t="shared" si="6"/>
        <v>18.81188118811881</v>
      </c>
      <c r="AB9" s="10">
        <f>SUM(Q39:Q45)+SUM(R39:R45)</f>
        <v>43</v>
      </c>
      <c r="AC9" s="10">
        <f>100*SUM(R39:R45)/AB9</f>
        <v>27.906976744186046</v>
      </c>
    </row>
    <row r="10" spans="1:29" ht="15">
      <c r="A10" s="12">
        <v>32753</v>
      </c>
      <c r="B10" s="11">
        <v>1</v>
      </c>
      <c r="C10" s="11">
        <v>1</v>
      </c>
      <c r="D10" s="11">
        <v>1</v>
      </c>
      <c r="E10" s="11">
        <v>2</v>
      </c>
      <c r="F10" s="11">
        <v>2</v>
      </c>
      <c r="G10" s="11">
        <v>1</v>
      </c>
      <c r="H10" s="11">
        <v>2</v>
      </c>
      <c r="I10" s="11">
        <v>1</v>
      </c>
      <c r="J10" s="9">
        <f t="shared" si="0"/>
        <v>1</v>
      </c>
      <c r="K10" s="9">
        <f t="shared" si="1"/>
        <v>0</v>
      </c>
      <c r="L10" s="9">
        <f t="shared" si="7"/>
        <v>-1</v>
      </c>
      <c r="M10" s="9">
        <f t="shared" si="8"/>
        <v>-8</v>
      </c>
      <c r="N10" s="5">
        <f t="shared" si="2"/>
        <v>0.39603960396039606</v>
      </c>
      <c r="O10" s="10">
        <f t="shared" si="9"/>
        <v>-3.5643564356435644</v>
      </c>
      <c r="P10" s="5">
        <f t="shared" si="3"/>
        <v>8.910891089108906</v>
      </c>
      <c r="Q10" s="9">
        <f t="shared" si="4"/>
        <v>5</v>
      </c>
      <c r="R10" s="9">
        <f t="shared" si="5"/>
        <v>6</v>
      </c>
      <c r="U10" s="8" t="s">
        <v>2</v>
      </c>
      <c r="V10" s="5">
        <f>100*(+E103/(E103+D103))</f>
        <v>42.5287356321839</v>
      </c>
      <c r="W10"/>
      <c r="X10" s="8" t="s">
        <v>38</v>
      </c>
      <c r="Z10" s="10">
        <f>SUM(N46:N52)</f>
        <v>-3.960396039603961</v>
      </c>
      <c r="AA10" s="5">
        <f t="shared" si="6"/>
        <v>9.900990099009903</v>
      </c>
      <c r="AB10" s="10">
        <f>SUM(Q46:Q52)+SUM(R46:R52)</f>
        <v>34</v>
      </c>
      <c r="AC10" s="10">
        <f>100*SUM(R46:R52)/AB10</f>
        <v>35.294117647058826</v>
      </c>
    </row>
    <row r="11" spans="1:29" ht="15">
      <c r="A11" s="12">
        <v>32754</v>
      </c>
      <c r="B11"/>
      <c r="C11">
        <v>2</v>
      </c>
      <c r="D11">
        <v>1</v>
      </c>
      <c r="E11">
        <v>4</v>
      </c>
      <c r="F11"/>
      <c r="G11">
        <v>3</v>
      </c>
      <c r="H11">
        <v>1</v>
      </c>
      <c r="I11">
        <v>2</v>
      </c>
      <c r="J11" s="9">
        <f t="shared" si="0"/>
        <v>3</v>
      </c>
      <c r="K11" s="9">
        <f t="shared" si="1"/>
        <v>0</v>
      </c>
      <c r="L11" s="9">
        <f t="shared" si="7"/>
        <v>2</v>
      </c>
      <c r="M11" s="9">
        <f t="shared" si="8"/>
        <v>-8</v>
      </c>
      <c r="N11" s="5">
        <f t="shared" si="2"/>
        <v>1.1881188118811883</v>
      </c>
      <c r="O11" s="10">
        <f t="shared" si="9"/>
        <v>-2.376237623762376</v>
      </c>
      <c r="P11" s="5">
        <f t="shared" si="3"/>
        <v>5.940594059405937</v>
      </c>
      <c r="Q11" s="9">
        <f t="shared" si="4"/>
        <v>5</v>
      </c>
      <c r="R11" s="9">
        <f t="shared" si="5"/>
        <v>8</v>
      </c>
      <c r="S11" s="8" t="s">
        <v>39</v>
      </c>
      <c r="U11" s="8" t="s">
        <v>3</v>
      </c>
      <c r="V11" s="5">
        <f>100*(+I103/(I103+H103))</f>
        <v>55.294117647058826</v>
      </c>
      <c r="W11"/>
      <c r="Y11" s="8" t="s">
        <v>40</v>
      </c>
      <c r="Z11" s="10">
        <f>SUM(N53:N59)</f>
        <v>0.7920792079207922</v>
      </c>
      <c r="AA11" s="5">
        <f t="shared" si="6"/>
        <v>-1.9801980198019806</v>
      </c>
      <c r="AB11" s="10">
        <f>SUM(Q53:Q59)+SUM(R53:R59)</f>
        <v>14</v>
      </c>
      <c r="AC11" s="10">
        <f>100*SUM(R53:R59)/AB11</f>
        <v>57.142857142857146</v>
      </c>
    </row>
    <row r="12" spans="1:29" ht="15">
      <c r="A12" s="12">
        <v>32755</v>
      </c>
      <c r="B12">
        <v>3</v>
      </c>
      <c r="C12">
        <v>4</v>
      </c>
      <c r="D12">
        <v>2</v>
      </c>
      <c r="E12">
        <v>1</v>
      </c>
      <c r="F12">
        <v>1</v>
      </c>
      <c r="G12"/>
      <c r="H12">
        <v>4</v>
      </c>
      <c r="I12"/>
      <c r="J12" s="9">
        <f t="shared" si="0"/>
        <v>-4</v>
      </c>
      <c r="K12" s="9">
        <f t="shared" si="1"/>
        <v>3</v>
      </c>
      <c r="L12" s="9">
        <f t="shared" si="7"/>
        <v>-2</v>
      </c>
      <c r="M12" s="9">
        <f t="shared" si="8"/>
        <v>-5</v>
      </c>
      <c r="N12" s="5">
        <f t="shared" si="2"/>
        <v>-0.39603960396039606</v>
      </c>
      <c r="O12" s="10">
        <f t="shared" si="9"/>
        <v>-2.772277227722772</v>
      </c>
      <c r="P12" s="5">
        <f t="shared" si="3"/>
        <v>6.930693069306927</v>
      </c>
      <c r="Q12" s="9">
        <f t="shared" si="4"/>
        <v>8</v>
      </c>
      <c r="R12" s="9">
        <f t="shared" si="5"/>
        <v>7</v>
      </c>
      <c r="U12" s="8" t="s">
        <v>41</v>
      </c>
      <c r="V12" s="5">
        <f>100*((E103+I103)/(E103+D103+I103+H103))</f>
        <v>48.837209302325576</v>
      </c>
      <c r="W12"/>
      <c r="X12" s="8" t="s">
        <v>42</v>
      </c>
      <c r="Z12" s="10">
        <f>SUM(N60:N66)</f>
        <v>-2.3762376237623766</v>
      </c>
      <c r="AA12" s="5">
        <f t="shared" si="6"/>
        <v>5.940594059405941</v>
      </c>
      <c r="AB12" s="10">
        <f>SUM(Q60:Q66)+SUM(R60:R66)</f>
        <v>12</v>
      </c>
      <c r="AC12" s="10">
        <f>100*SUM(R60:R66)/AB12</f>
        <v>25</v>
      </c>
    </row>
    <row r="13" spans="1:29" ht="15">
      <c r="A13" s="12">
        <v>32756</v>
      </c>
      <c r="B13">
        <v>1</v>
      </c>
      <c r="C13">
        <v>3</v>
      </c>
      <c r="D13">
        <v>1</v>
      </c>
      <c r="E13"/>
      <c r="F13">
        <v>1</v>
      </c>
      <c r="G13">
        <v>2</v>
      </c>
      <c r="H13">
        <v>2</v>
      </c>
      <c r="I13">
        <v>2</v>
      </c>
      <c r="J13" s="9">
        <f t="shared" si="0"/>
        <v>-3</v>
      </c>
      <c r="K13" s="9">
        <f t="shared" si="1"/>
        <v>1</v>
      </c>
      <c r="L13" s="9">
        <f t="shared" si="7"/>
        <v>-5</v>
      </c>
      <c r="M13" s="9">
        <f t="shared" si="8"/>
        <v>-4</v>
      </c>
      <c r="N13" s="5">
        <f t="shared" si="2"/>
        <v>-0.7920792079207921</v>
      </c>
      <c r="O13" s="10">
        <f t="shared" si="9"/>
        <v>-3.564356435643564</v>
      </c>
      <c r="P13" s="5">
        <f t="shared" si="3"/>
        <v>8.910891089108905</v>
      </c>
      <c r="Q13" s="9">
        <f t="shared" si="4"/>
        <v>7</v>
      </c>
      <c r="R13" s="9">
        <f t="shared" si="5"/>
        <v>5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4</v>
      </c>
      <c r="AC13" s="10">
        <f>100*SUM(R67:R73)/AB13</f>
        <v>50</v>
      </c>
    </row>
    <row r="14" spans="1:29" ht="15">
      <c r="A14" s="12">
        <v>32757</v>
      </c>
      <c r="B14" s="11"/>
      <c r="C14" s="11">
        <v>5</v>
      </c>
      <c r="D14" s="11">
        <v>1</v>
      </c>
      <c r="E14" s="11">
        <v>2</v>
      </c>
      <c r="F14" s="11">
        <v>1</v>
      </c>
      <c r="G14" s="11">
        <v>4</v>
      </c>
      <c r="H14" s="11">
        <v>1</v>
      </c>
      <c r="I14" s="11">
        <v>2</v>
      </c>
      <c r="J14" s="9">
        <f t="shared" si="0"/>
        <v>-2</v>
      </c>
      <c r="K14" s="9">
        <f t="shared" si="1"/>
        <v>-2</v>
      </c>
      <c r="L14" s="9">
        <f t="shared" si="7"/>
        <v>-7</v>
      </c>
      <c r="M14" s="9">
        <f t="shared" si="8"/>
        <v>-6</v>
      </c>
      <c r="N14" s="5">
        <f t="shared" si="2"/>
        <v>-1.5841584158415842</v>
      </c>
      <c r="O14" s="10">
        <f t="shared" si="9"/>
        <v>-5.148514851485148</v>
      </c>
      <c r="P14" s="5">
        <f t="shared" si="3"/>
        <v>12.871287128712863</v>
      </c>
      <c r="Q14" s="9">
        <f t="shared" si="4"/>
        <v>10</v>
      </c>
      <c r="R14" s="9">
        <f t="shared" si="5"/>
        <v>6</v>
      </c>
      <c r="T14" s="8"/>
      <c r="W14"/>
      <c r="X14" s="8" t="s">
        <v>44</v>
      </c>
      <c r="Z14" s="10">
        <f>SUM(N74:N80)</f>
        <v>-6.336633663366337</v>
      </c>
      <c r="AA14" s="5">
        <f t="shared" si="6"/>
        <v>15.841584158415841</v>
      </c>
      <c r="AB14" s="10">
        <f>SUM(Q74:Q80)+SUM(R74:R80)</f>
        <v>24</v>
      </c>
      <c r="AC14" s="10">
        <f>100*SUM(R74:R80)/AB14</f>
        <v>16.666666666666668</v>
      </c>
    </row>
    <row r="15" spans="1:29" ht="15">
      <c r="A15" s="12">
        <v>32758</v>
      </c>
      <c r="B15"/>
      <c r="C15">
        <v>1</v>
      </c>
      <c r="D15" s="11">
        <v>2</v>
      </c>
      <c r="E15" s="11"/>
      <c r="F15"/>
      <c r="G15">
        <v>5</v>
      </c>
      <c r="H15" s="11">
        <v>1</v>
      </c>
      <c r="I15" s="11">
        <v>2</v>
      </c>
      <c r="J15" s="9">
        <f t="shared" si="0"/>
        <v>1</v>
      </c>
      <c r="K15" s="9">
        <f t="shared" si="1"/>
        <v>-2</v>
      </c>
      <c r="L15" s="9">
        <f t="shared" si="7"/>
        <v>-6</v>
      </c>
      <c r="M15" s="9">
        <f t="shared" si="8"/>
        <v>-8</v>
      </c>
      <c r="N15" s="5">
        <f t="shared" si="2"/>
        <v>-0.39603960396039606</v>
      </c>
      <c r="O15" s="10">
        <f t="shared" si="9"/>
        <v>-5.544554455445544</v>
      </c>
      <c r="P15" s="5">
        <f t="shared" si="3"/>
        <v>13.861386138613854</v>
      </c>
      <c r="Q15" s="9">
        <f t="shared" si="4"/>
        <v>6</v>
      </c>
      <c r="R15" s="9">
        <f t="shared" si="5"/>
        <v>5</v>
      </c>
      <c r="T15" s="8"/>
      <c r="W15"/>
      <c r="Y15" s="8" t="s">
        <v>45</v>
      </c>
      <c r="Z15" s="10">
        <f>SUM(N81:N87)</f>
        <v>-0.7920792079207921</v>
      </c>
      <c r="AA15" s="5">
        <f t="shared" si="6"/>
        <v>1.9801980198019802</v>
      </c>
      <c r="AB15" s="10">
        <f>SUM(Q81:Q87)+SUM(R81:R87)</f>
        <v>2</v>
      </c>
      <c r="AC15" s="10">
        <f>100*SUM(R81:R87)/AB15</f>
        <v>0</v>
      </c>
    </row>
    <row r="16" spans="1:29" ht="15">
      <c r="A16" s="12">
        <v>32759</v>
      </c>
      <c r="B16">
        <v>1</v>
      </c>
      <c r="C16">
        <v>2</v>
      </c>
      <c r="D16">
        <v>3</v>
      </c>
      <c r="E16">
        <v>3</v>
      </c>
      <c r="F16">
        <v>1</v>
      </c>
      <c r="G16">
        <v>3</v>
      </c>
      <c r="H16"/>
      <c r="I16">
        <v>1</v>
      </c>
      <c r="J16" s="9">
        <f t="shared" si="0"/>
        <v>3</v>
      </c>
      <c r="K16" s="9">
        <f t="shared" si="1"/>
        <v>-3</v>
      </c>
      <c r="L16" s="9">
        <f t="shared" si="7"/>
        <v>-3</v>
      </c>
      <c r="M16" s="9">
        <f t="shared" si="8"/>
        <v>-11</v>
      </c>
      <c r="N16" s="5">
        <f t="shared" si="2"/>
        <v>0</v>
      </c>
      <c r="O16" s="10">
        <f t="shared" si="9"/>
        <v>-5.544554455445544</v>
      </c>
      <c r="P16" s="5">
        <f t="shared" si="3"/>
        <v>13.861386138613854</v>
      </c>
      <c r="Q16" s="9">
        <f t="shared" si="4"/>
        <v>7</v>
      </c>
      <c r="R16" s="9">
        <f t="shared" si="5"/>
        <v>7</v>
      </c>
      <c r="X16" s="8" t="s">
        <v>46</v>
      </c>
      <c r="Z16" s="10">
        <f>SUM(N88:N94)</f>
        <v>1.1881188118811883</v>
      </c>
      <c r="AA16" s="5">
        <f t="shared" si="6"/>
        <v>-2.9702970297029707</v>
      </c>
      <c r="AB16" s="10">
        <f>SUM(Q88:Q94)+SUM(R88:R94)</f>
        <v>3</v>
      </c>
      <c r="AC16" s="10">
        <f>100*SUM(R88:R94)/AB16</f>
        <v>100</v>
      </c>
    </row>
    <row r="17" spans="1:29" ht="15">
      <c r="A17" s="12">
        <v>32760</v>
      </c>
      <c r="B17" s="11"/>
      <c r="C17">
        <v>1</v>
      </c>
      <c r="D17" s="11">
        <v>1</v>
      </c>
      <c r="E17" s="11"/>
      <c r="F17" s="11">
        <v>1</v>
      </c>
      <c r="G17"/>
      <c r="H17" s="11"/>
      <c r="I17" s="11"/>
      <c r="J17" s="9">
        <f t="shared" si="0"/>
        <v>0</v>
      </c>
      <c r="K17" s="9">
        <f t="shared" si="1"/>
        <v>-1</v>
      </c>
      <c r="L17" s="9">
        <f t="shared" si="7"/>
        <v>-3</v>
      </c>
      <c r="M17" s="9">
        <f t="shared" si="8"/>
        <v>-12</v>
      </c>
      <c r="N17" s="5">
        <f t="shared" si="2"/>
        <v>-0.39603960396039606</v>
      </c>
      <c r="O17" s="10">
        <f t="shared" si="9"/>
        <v>-5.9405940594059405</v>
      </c>
      <c r="P17" s="5">
        <f t="shared" si="3"/>
        <v>14.851485148514843</v>
      </c>
      <c r="Q17" s="9">
        <f t="shared" si="4"/>
        <v>2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>
        <v>2</v>
      </c>
      <c r="D18">
        <v>1</v>
      </c>
      <c r="E18"/>
      <c r="F18">
        <v>1</v>
      </c>
      <c r="G18">
        <v>1</v>
      </c>
      <c r="H18">
        <v>1</v>
      </c>
      <c r="I18">
        <v>2</v>
      </c>
      <c r="J18" s="9">
        <f t="shared" si="0"/>
        <v>-1</v>
      </c>
      <c r="K18" s="9">
        <f t="shared" si="1"/>
        <v>1</v>
      </c>
      <c r="L18" s="9">
        <f t="shared" si="7"/>
        <v>-4</v>
      </c>
      <c r="M18" s="9">
        <f t="shared" si="8"/>
        <v>-11</v>
      </c>
      <c r="N18" s="5">
        <f t="shared" si="2"/>
        <v>0</v>
      </c>
      <c r="O18" s="10">
        <f t="shared" si="9"/>
        <v>-5.9405940594059405</v>
      </c>
      <c r="P18" s="5">
        <f t="shared" si="3"/>
        <v>14.851485148514843</v>
      </c>
      <c r="Q18" s="9">
        <f t="shared" si="4"/>
        <v>4</v>
      </c>
      <c r="R18" s="9">
        <f t="shared" si="5"/>
        <v>4</v>
      </c>
      <c r="T18" s="8"/>
      <c r="Y18" s="8" t="s">
        <v>48</v>
      </c>
      <c r="Z18" s="9">
        <f>SUM(Z4:Z17)</f>
        <v>-40</v>
      </c>
      <c r="AA18" s="9">
        <f>SUM(AA4:AA17)</f>
        <v>100</v>
      </c>
    </row>
    <row r="19" spans="1:29" ht="15">
      <c r="A19" s="12">
        <v>32762</v>
      </c>
      <c r="B19">
        <v>1</v>
      </c>
      <c r="C19">
        <v>3</v>
      </c>
      <c r="D19">
        <v>2</v>
      </c>
      <c r="E19">
        <v>1</v>
      </c>
      <c r="F19"/>
      <c r="G19">
        <v>2</v>
      </c>
      <c r="H19"/>
      <c r="I19">
        <v>1</v>
      </c>
      <c r="J19" s="9">
        <f t="shared" si="0"/>
        <v>-1</v>
      </c>
      <c r="K19" s="9">
        <f t="shared" si="1"/>
        <v>-1</v>
      </c>
      <c r="L19" s="9">
        <f t="shared" si="7"/>
        <v>-5</v>
      </c>
      <c r="M19" s="9">
        <f t="shared" si="8"/>
        <v>-12</v>
      </c>
      <c r="N19" s="5">
        <f t="shared" si="2"/>
        <v>-0.7920792079207921</v>
      </c>
      <c r="O19" s="10">
        <f t="shared" si="9"/>
        <v>-6.732673267326732</v>
      </c>
      <c r="P19" s="5">
        <f t="shared" si="3"/>
        <v>16.83168316831682</v>
      </c>
      <c r="Q19" s="9">
        <f t="shared" si="4"/>
        <v>6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/>
      <c r="D20" s="11">
        <v>1</v>
      </c>
      <c r="E20" s="11">
        <v>1</v>
      </c>
      <c r="F20" s="11"/>
      <c r="G20" s="11">
        <v>2</v>
      </c>
      <c r="H20" s="11">
        <v>3</v>
      </c>
      <c r="I20" s="11"/>
      <c r="J20" s="9">
        <f t="shared" si="0"/>
        <v>1</v>
      </c>
      <c r="K20" s="9">
        <f t="shared" si="1"/>
        <v>1</v>
      </c>
      <c r="L20" s="9">
        <f t="shared" si="7"/>
        <v>-4</v>
      </c>
      <c r="M20" s="9">
        <f t="shared" si="8"/>
        <v>-11</v>
      </c>
      <c r="N20" s="5">
        <f t="shared" si="2"/>
        <v>0.7920792079207921</v>
      </c>
      <c r="O20" s="10">
        <f t="shared" si="9"/>
        <v>-5.9405940594059405</v>
      </c>
      <c r="P20" s="5">
        <f t="shared" si="3"/>
        <v>14.851485148514843</v>
      </c>
      <c r="Q20" s="9">
        <f t="shared" si="4"/>
        <v>3</v>
      </c>
      <c r="R20" s="9">
        <f t="shared" si="5"/>
        <v>5</v>
      </c>
      <c r="T20" s="8"/>
    </row>
    <row r="21" spans="1:25" ht="15">
      <c r="A21" s="12">
        <v>32764</v>
      </c>
      <c r="B21"/>
      <c r="C21">
        <v>1</v>
      </c>
      <c r="D21">
        <v>2</v>
      </c>
      <c r="E21">
        <v>1</v>
      </c>
      <c r="F21">
        <v>1</v>
      </c>
      <c r="G21">
        <v>3</v>
      </c>
      <c r="H21"/>
      <c r="I21">
        <v>1</v>
      </c>
      <c r="J21" s="9">
        <f t="shared" si="0"/>
        <v>2</v>
      </c>
      <c r="K21" s="9">
        <f t="shared" si="1"/>
        <v>-3</v>
      </c>
      <c r="L21" s="9">
        <f t="shared" si="7"/>
        <v>-2</v>
      </c>
      <c r="M21" s="9">
        <f t="shared" si="8"/>
        <v>-14</v>
      </c>
      <c r="N21" s="5">
        <f t="shared" si="2"/>
        <v>-0.39603960396039606</v>
      </c>
      <c r="O21" s="10">
        <f t="shared" si="9"/>
        <v>-6.336633663366337</v>
      </c>
      <c r="P21" s="5">
        <f t="shared" si="3"/>
        <v>15.841584158415833</v>
      </c>
      <c r="Q21" s="9">
        <f t="shared" si="4"/>
        <v>5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-3</v>
      </c>
      <c r="M22" s="9">
        <f t="shared" si="8"/>
        <v>-14</v>
      </c>
      <c r="N22" s="5">
        <f t="shared" si="2"/>
        <v>-0.39603960396039606</v>
      </c>
      <c r="O22" s="10">
        <f t="shared" si="9"/>
        <v>-6.732673267326733</v>
      </c>
      <c r="P22" s="5">
        <f t="shared" si="3"/>
        <v>16.831683168316825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4</v>
      </c>
      <c r="D23" s="11">
        <v>1</v>
      </c>
      <c r="E23" s="11">
        <v>1</v>
      </c>
      <c r="F23"/>
      <c r="G23" s="11">
        <v>7</v>
      </c>
      <c r="H23" s="11">
        <v>2</v>
      </c>
      <c r="I23" s="11"/>
      <c r="J23" s="9">
        <f t="shared" si="0"/>
        <v>-2</v>
      </c>
      <c r="K23" s="9">
        <f t="shared" si="1"/>
        <v>-5</v>
      </c>
      <c r="L23" s="9">
        <f t="shared" si="7"/>
        <v>-5</v>
      </c>
      <c r="M23" s="9">
        <f t="shared" si="8"/>
        <v>-19</v>
      </c>
      <c r="N23" s="5">
        <f t="shared" si="2"/>
        <v>-2.7722772277227725</v>
      </c>
      <c r="O23" s="10">
        <f t="shared" si="9"/>
        <v>-9.504950495049506</v>
      </c>
      <c r="P23" s="5">
        <f t="shared" si="3"/>
        <v>23.762376237623755</v>
      </c>
      <c r="Q23" s="9">
        <f t="shared" si="4"/>
        <v>11</v>
      </c>
      <c r="R23" s="9">
        <f t="shared" si="5"/>
        <v>4</v>
      </c>
      <c r="T23" s="8"/>
      <c r="X23"/>
      <c r="Y23"/>
    </row>
    <row r="24" spans="1:25" ht="15">
      <c r="A24" s="12">
        <v>32767</v>
      </c>
      <c r="B24" s="11"/>
      <c r="C24">
        <v>3</v>
      </c>
      <c r="D24" s="11"/>
      <c r="E24" s="11">
        <v>1</v>
      </c>
      <c r="F24" s="11"/>
      <c r="G24">
        <v>2</v>
      </c>
      <c r="H24" s="11">
        <v>1</v>
      </c>
      <c r="I24" s="11">
        <v>2</v>
      </c>
      <c r="J24" s="9">
        <f t="shared" si="0"/>
        <v>-2</v>
      </c>
      <c r="K24" s="9">
        <f t="shared" si="1"/>
        <v>1</v>
      </c>
      <c r="L24" s="9">
        <f t="shared" si="7"/>
        <v>-7</v>
      </c>
      <c r="M24" s="9">
        <f t="shared" si="8"/>
        <v>-18</v>
      </c>
      <c r="N24" s="5">
        <f t="shared" si="2"/>
        <v>-0.39603960396039606</v>
      </c>
      <c r="O24" s="10">
        <f t="shared" si="9"/>
        <v>-9.900990099009903</v>
      </c>
      <c r="P24" s="5">
        <f t="shared" si="3"/>
        <v>24.752475247524742</v>
      </c>
      <c r="Q24" s="9">
        <f t="shared" si="4"/>
        <v>5</v>
      </c>
      <c r="R24" s="9">
        <f t="shared" si="5"/>
        <v>4</v>
      </c>
      <c r="T24" s="8"/>
      <c r="X24"/>
      <c r="Y24"/>
    </row>
    <row r="25" spans="1:25" ht="15">
      <c r="A25" s="12">
        <v>32768</v>
      </c>
      <c r="B25"/>
      <c r="C25">
        <v>1</v>
      </c>
      <c r="D25">
        <v>2</v>
      </c>
      <c r="E25">
        <v>1</v>
      </c>
      <c r="F25"/>
      <c r="G25">
        <v>2</v>
      </c>
      <c r="H25">
        <v>1</v>
      </c>
      <c r="I25">
        <v>1</v>
      </c>
      <c r="J25" s="9">
        <f t="shared" si="0"/>
        <v>2</v>
      </c>
      <c r="K25" s="9">
        <f t="shared" si="1"/>
        <v>0</v>
      </c>
      <c r="L25" s="9">
        <f t="shared" si="7"/>
        <v>-5</v>
      </c>
      <c r="M25" s="9">
        <f t="shared" si="8"/>
        <v>-18</v>
      </c>
      <c r="N25" s="5">
        <f t="shared" si="2"/>
        <v>0.7920792079207921</v>
      </c>
      <c r="O25" s="10">
        <f t="shared" si="9"/>
        <v>-9.10891089108911</v>
      </c>
      <c r="P25" s="5">
        <f t="shared" si="3"/>
        <v>22.772277227722764</v>
      </c>
      <c r="Q25" s="9">
        <f t="shared" si="4"/>
        <v>3</v>
      </c>
      <c r="R25" s="9">
        <f t="shared" si="5"/>
        <v>5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>
        <v>1</v>
      </c>
      <c r="I26" s="11"/>
      <c r="J26" s="9">
        <f t="shared" si="0"/>
        <v>1</v>
      </c>
      <c r="K26" s="9">
        <f t="shared" si="1"/>
        <v>1</v>
      </c>
      <c r="L26" s="9">
        <f t="shared" si="7"/>
        <v>-4</v>
      </c>
      <c r="M26" s="9">
        <f t="shared" si="8"/>
        <v>-17</v>
      </c>
      <c r="N26" s="5">
        <f t="shared" si="2"/>
        <v>0.7920792079207921</v>
      </c>
      <c r="O26" s="10">
        <f t="shared" si="9"/>
        <v>-8.316831683168317</v>
      </c>
      <c r="P26" s="5">
        <f t="shared" si="3"/>
        <v>20.792079207920782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>
        <v>4</v>
      </c>
      <c r="D27">
        <v>2</v>
      </c>
      <c r="E27"/>
      <c r="F27"/>
      <c r="G27">
        <v>3</v>
      </c>
      <c r="H27">
        <v>1</v>
      </c>
      <c r="I27">
        <v>2</v>
      </c>
      <c r="J27" s="9">
        <f t="shared" si="0"/>
        <v>-2</v>
      </c>
      <c r="K27" s="9">
        <f t="shared" si="1"/>
        <v>0</v>
      </c>
      <c r="L27" s="9">
        <f t="shared" si="7"/>
        <v>-6</v>
      </c>
      <c r="M27" s="9">
        <f t="shared" si="8"/>
        <v>-17</v>
      </c>
      <c r="N27" s="5">
        <f t="shared" si="2"/>
        <v>-0.7920792079207921</v>
      </c>
      <c r="O27" s="10">
        <f t="shared" si="9"/>
        <v>-9.10891089108911</v>
      </c>
      <c r="P27" s="5">
        <f t="shared" si="3"/>
        <v>22.772277227722764</v>
      </c>
      <c r="Q27" s="9">
        <f t="shared" si="4"/>
        <v>7</v>
      </c>
      <c r="R27" s="9">
        <f t="shared" si="5"/>
        <v>5</v>
      </c>
      <c r="T27" s="8"/>
      <c r="X27"/>
      <c r="Y27"/>
    </row>
    <row r="28" spans="1:20" ht="15">
      <c r="A28" s="12">
        <v>32771</v>
      </c>
      <c r="B28"/>
      <c r="C28">
        <v>2</v>
      </c>
      <c r="D28">
        <v>1</v>
      </c>
      <c r="E28"/>
      <c r="F28">
        <v>2</v>
      </c>
      <c r="G28">
        <v>3</v>
      </c>
      <c r="H28">
        <v>1</v>
      </c>
      <c r="I28">
        <v>1</v>
      </c>
      <c r="J28" s="9">
        <f t="shared" si="0"/>
        <v>-1</v>
      </c>
      <c r="K28" s="9">
        <f t="shared" si="1"/>
        <v>-3</v>
      </c>
      <c r="L28" s="9">
        <f t="shared" si="7"/>
        <v>-7</v>
      </c>
      <c r="M28" s="9">
        <f t="shared" si="8"/>
        <v>-20</v>
      </c>
      <c r="N28" s="5">
        <f t="shared" si="2"/>
        <v>-1.5841584158415842</v>
      </c>
      <c r="O28" s="10">
        <f t="shared" si="9"/>
        <v>-10.693069306930694</v>
      </c>
      <c r="P28" s="5">
        <f t="shared" si="3"/>
        <v>26.732673267326717</v>
      </c>
      <c r="Q28" s="9">
        <f t="shared" si="4"/>
        <v>7</v>
      </c>
      <c r="R28" s="9">
        <f t="shared" si="5"/>
        <v>3</v>
      </c>
      <c r="T28" s="8"/>
    </row>
    <row r="29" spans="1:18" ht="15">
      <c r="A29" s="12">
        <v>32772</v>
      </c>
      <c r="B29"/>
      <c r="C29">
        <v>4</v>
      </c>
      <c r="D29">
        <v>1</v>
      </c>
      <c r="E29"/>
      <c r="F29"/>
      <c r="G29">
        <v>1</v>
      </c>
      <c r="H29"/>
      <c r="I29">
        <v>2</v>
      </c>
      <c r="J29" s="9">
        <f t="shared" si="0"/>
        <v>-3</v>
      </c>
      <c r="K29" s="9">
        <f t="shared" si="1"/>
        <v>1</v>
      </c>
      <c r="L29" s="9">
        <f t="shared" si="7"/>
        <v>-10</v>
      </c>
      <c r="M29" s="9">
        <f t="shared" si="8"/>
        <v>-19</v>
      </c>
      <c r="N29" s="5">
        <f t="shared" si="2"/>
        <v>-0.7920792079207921</v>
      </c>
      <c r="O29" s="10">
        <f t="shared" si="9"/>
        <v>-11.485148514851486</v>
      </c>
      <c r="P29" s="5">
        <f t="shared" si="3"/>
        <v>28.712871287128703</v>
      </c>
      <c r="Q29" s="9">
        <f t="shared" si="4"/>
        <v>5</v>
      </c>
      <c r="R29" s="9">
        <f t="shared" si="5"/>
        <v>3</v>
      </c>
    </row>
    <row r="30" spans="1:20" ht="15">
      <c r="A30" s="12">
        <v>32773</v>
      </c>
      <c r="B30"/>
      <c r="C30"/>
      <c r="D30" s="11">
        <v>2</v>
      </c>
      <c r="E30" s="11"/>
      <c r="F30"/>
      <c r="G30">
        <v>4</v>
      </c>
      <c r="H30" s="11"/>
      <c r="I30" s="11"/>
      <c r="J30" s="9">
        <f t="shared" si="0"/>
        <v>2</v>
      </c>
      <c r="K30" s="9">
        <f t="shared" si="1"/>
        <v>-4</v>
      </c>
      <c r="L30" s="9">
        <f t="shared" si="7"/>
        <v>-8</v>
      </c>
      <c r="M30" s="9">
        <f t="shared" si="8"/>
        <v>-23</v>
      </c>
      <c r="N30" s="5">
        <f t="shared" si="2"/>
        <v>-0.7920792079207921</v>
      </c>
      <c r="O30" s="10">
        <f t="shared" si="9"/>
        <v>-12.27722772277228</v>
      </c>
      <c r="P30" s="5">
        <f t="shared" si="3"/>
        <v>30.69306930693068</v>
      </c>
      <c r="Q30" s="9">
        <f t="shared" si="4"/>
        <v>4</v>
      </c>
      <c r="R30" s="9">
        <f t="shared" si="5"/>
        <v>2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4</v>
      </c>
      <c r="E31" s="11"/>
      <c r="F31">
        <v>3</v>
      </c>
      <c r="G31" s="11">
        <v>2</v>
      </c>
      <c r="H31" s="11">
        <v>1</v>
      </c>
      <c r="I31" s="11">
        <v>1</v>
      </c>
      <c r="J31" s="9">
        <f t="shared" si="0"/>
        <v>1</v>
      </c>
      <c r="K31" s="9">
        <f t="shared" si="1"/>
        <v>-3</v>
      </c>
      <c r="L31" s="9">
        <f t="shared" si="7"/>
        <v>-7</v>
      </c>
      <c r="M31" s="9">
        <f t="shared" si="8"/>
        <v>-26</v>
      </c>
      <c r="N31" s="5">
        <f t="shared" si="2"/>
        <v>-0.7920792079207921</v>
      </c>
      <c r="O31" s="10">
        <f t="shared" si="9"/>
        <v>-13.069306930693072</v>
      </c>
      <c r="P31" s="5">
        <f t="shared" si="3"/>
        <v>32.67326732673266</v>
      </c>
      <c r="Q31" s="9">
        <f t="shared" si="4"/>
        <v>8</v>
      </c>
      <c r="R31" s="9">
        <f t="shared" si="5"/>
        <v>6</v>
      </c>
      <c r="T31" s="8"/>
    </row>
    <row r="32" spans="1:18" ht="15">
      <c r="A32" s="12">
        <v>32775</v>
      </c>
      <c r="B32"/>
      <c r="C32">
        <v>2</v>
      </c>
      <c r="D32"/>
      <c r="E32"/>
      <c r="F32"/>
      <c r="G32">
        <v>1</v>
      </c>
      <c r="H32"/>
      <c r="I32">
        <v>1</v>
      </c>
      <c r="J32" s="9">
        <f t="shared" si="0"/>
        <v>-2</v>
      </c>
      <c r="K32" s="9">
        <f t="shared" si="1"/>
        <v>0</v>
      </c>
      <c r="L32" s="9">
        <f t="shared" si="7"/>
        <v>-9</v>
      </c>
      <c r="M32" s="9">
        <f t="shared" si="8"/>
        <v>-26</v>
      </c>
      <c r="N32" s="5">
        <f t="shared" si="2"/>
        <v>-0.7920792079207921</v>
      </c>
      <c r="O32" s="10">
        <f t="shared" si="9"/>
        <v>-13.861386138613865</v>
      </c>
      <c r="P32" s="5">
        <f t="shared" si="3"/>
        <v>34.65346534653464</v>
      </c>
      <c r="Q32" s="9">
        <f t="shared" si="4"/>
        <v>3</v>
      </c>
      <c r="R32" s="9">
        <f t="shared" si="5"/>
        <v>1</v>
      </c>
    </row>
    <row r="33" spans="1:18" ht="15">
      <c r="A33" s="12">
        <v>32776</v>
      </c>
      <c r="B33">
        <v>1</v>
      </c>
      <c r="C33">
        <v>4</v>
      </c>
      <c r="D33">
        <v>2</v>
      </c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-11</v>
      </c>
      <c r="M33" s="9">
        <f t="shared" si="8"/>
        <v>-26</v>
      </c>
      <c r="N33" s="5">
        <f t="shared" si="2"/>
        <v>-0.7920792079207921</v>
      </c>
      <c r="O33" s="10">
        <f t="shared" si="9"/>
        <v>-14.653465346534658</v>
      </c>
      <c r="P33" s="5">
        <f t="shared" si="3"/>
        <v>36.63366336633663</v>
      </c>
      <c r="Q33" s="9">
        <f t="shared" si="4"/>
        <v>5</v>
      </c>
      <c r="R33" s="9">
        <f t="shared" si="5"/>
        <v>3</v>
      </c>
    </row>
    <row r="34" spans="1:18" ht="15">
      <c r="A34" s="12">
        <v>32777</v>
      </c>
      <c r="B34"/>
      <c r="C34">
        <v>3</v>
      </c>
      <c r="D34" s="11"/>
      <c r="E34" s="11">
        <v>1</v>
      </c>
      <c r="F34">
        <v>2</v>
      </c>
      <c r="G34">
        <v>3</v>
      </c>
      <c r="H34" s="11"/>
      <c r="I34" s="11">
        <v>1</v>
      </c>
      <c r="J34" s="9">
        <f t="shared" si="0"/>
        <v>-2</v>
      </c>
      <c r="K34" s="9">
        <f t="shared" si="1"/>
        <v>-4</v>
      </c>
      <c r="L34" s="9">
        <f t="shared" si="7"/>
        <v>-13</v>
      </c>
      <c r="M34" s="9">
        <f t="shared" si="8"/>
        <v>-30</v>
      </c>
      <c r="N34" s="5">
        <f t="shared" si="2"/>
        <v>-2.3762376237623766</v>
      </c>
      <c r="O34" s="10">
        <f t="shared" si="9"/>
        <v>-17.029702970297034</v>
      </c>
      <c r="P34" s="5">
        <f t="shared" si="3"/>
        <v>42.574257425742566</v>
      </c>
      <c r="Q34" s="9">
        <f t="shared" si="4"/>
        <v>8</v>
      </c>
      <c r="R34" s="9">
        <f t="shared" si="5"/>
        <v>2</v>
      </c>
    </row>
    <row r="35" spans="1:18" ht="15">
      <c r="A35" s="12">
        <v>32778</v>
      </c>
      <c r="B35">
        <v>1</v>
      </c>
      <c r="C35"/>
      <c r="D35">
        <v>1</v>
      </c>
      <c r="E35">
        <v>1</v>
      </c>
      <c r="F35">
        <v>2</v>
      </c>
      <c r="G35">
        <v>1</v>
      </c>
      <c r="H35"/>
      <c r="I35">
        <v>1</v>
      </c>
      <c r="J35" s="9">
        <f t="shared" si="0"/>
        <v>1</v>
      </c>
      <c r="K35" s="9">
        <f t="shared" si="1"/>
        <v>-2</v>
      </c>
      <c r="L35" s="9">
        <f t="shared" si="7"/>
        <v>-12</v>
      </c>
      <c r="M35" s="9">
        <f t="shared" si="8"/>
        <v>-32</v>
      </c>
      <c r="N35" s="5">
        <f t="shared" si="2"/>
        <v>-0.39603960396039606</v>
      </c>
      <c r="O35" s="10">
        <f t="shared" si="9"/>
        <v>-17.42574257425743</v>
      </c>
      <c r="P35" s="5">
        <f t="shared" si="3"/>
        <v>43.56435643564355</v>
      </c>
      <c r="Q35" s="9">
        <f t="shared" si="4"/>
        <v>4</v>
      </c>
      <c r="R35" s="9">
        <f t="shared" si="5"/>
        <v>3</v>
      </c>
    </row>
    <row r="36" spans="1:18" ht="15">
      <c r="A36" s="12">
        <v>32779</v>
      </c>
      <c r="B36"/>
      <c r="C36">
        <v>1</v>
      </c>
      <c r="D36"/>
      <c r="E36"/>
      <c r="F36"/>
      <c r="G36">
        <v>1</v>
      </c>
      <c r="H36"/>
      <c r="I36">
        <v>2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-13</v>
      </c>
      <c r="M36" s="9">
        <f t="shared" si="8"/>
        <v>-31</v>
      </c>
      <c r="N36" s="5">
        <f aca="true" t="shared" si="12" ref="N36:N67">(+J36+K36)*($J$103/($J$103+$K$103))</f>
        <v>0</v>
      </c>
      <c r="O36" s="10">
        <f t="shared" si="9"/>
        <v>-17.42574257425743</v>
      </c>
      <c r="P36" s="5">
        <f aca="true" t="shared" si="13" ref="P36:P67">O36*100/$N$103</f>
        <v>43.56435643564355</v>
      </c>
      <c r="Q36" s="9">
        <f aca="true" t="shared" si="14" ref="Q36:Q67">+B36+C36+F36+G36</f>
        <v>2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>
        <v>5</v>
      </c>
      <c r="H37">
        <v>1</v>
      </c>
      <c r="I37"/>
      <c r="J37" s="9">
        <f t="shared" si="10"/>
        <v>0</v>
      </c>
      <c r="K37" s="9">
        <f t="shared" si="11"/>
        <v>-4</v>
      </c>
      <c r="L37" s="9">
        <f aca="true" t="shared" si="16" ref="L37:L68">L36+J37</f>
        <v>-13</v>
      </c>
      <c r="M37" s="9">
        <f aca="true" t="shared" si="17" ref="M37:M68">M36+K37</f>
        <v>-35</v>
      </c>
      <c r="N37" s="5">
        <f t="shared" si="12"/>
        <v>-1.5841584158415842</v>
      </c>
      <c r="O37" s="10">
        <f aca="true" t="shared" si="18" ref="O37:O68">O36+N37</f>
        <v>-19.009900990099016</v>
      </c>
      <c r="P37" s="5">
        <f t="shared" si="13"/>
        <v>47.52475247524751</v>
      </c>
      <c r="Q37" s="9">
        <f t="shared" si="14"/>
        <v>5</v>
      </c>
      <c r="R37" s="9">
        <f t="shared" si="15"/>
        <v>1</v>
      </c>
    </row>
    <row r="38" spans="1:18" ht="15">
      <c r="A38" s="12">
        <v>32781</v>
      </c>
      <c r="B38">
        <v>1</v>
      </c>
      <c r="C38">
        <v>3</v>
      </c>
      <c r="D38" s="11">
        <v>1</v>
      </c>
      <c r="E38" s="11">
        <v>2</v>
      </c>
      <c r="F38">
        <v>1</v>
      </c>
      <c r="G38">
        <v>4</v>
      </c>
      <c r="H38" s="11"/>
      <c r="I38" s="11">
        <v>1</v>
      </c>
      <c r="J38" s="9">
        <f t="shared" si="10"/>
        <v>-1</v>
      </c>
      <c r="K38" s="9">
        <f t="shared" si="11"/>
        <v>-4</v>
      </c>
      <c r="L38" s="9">
        <f t="shared" si="16"/>
        <v>-14</v>
      </c>
      <c r="M38" s="9">
        <f t="shared" si="17"/>
        <v>-39</v>
      </c>
      <c r="N38" s="5">
        <f t="shared" si="12"/>
        <v>-1.9801980198019802</v>
      </c>
      <c r="O38" s="10">
        <f t="shared" si="18"/>
        <v>-20.990099009900995</v>
      </c>
      <c r="P38" s="5">
        <f t="shared" si="13"/>
        <v>52.47524752475246</v>
      </c>
      <c r="Q38" s="9">
        <f t="shared" si="14"/>
        <v>9</v>
      </c>
      <c r="R38" s="9">
        <f t="shared" si="15"/>
        <v>4</v>
      </c>
    </row>
    <row r="39" spans="1:19" ht="15">
      <c r="A39" s="12">
        <v>32782</v>
      </c>
      <c r="B39">
        <v>1</v>
      </c>
      <c r="C39">
        <v>1</v>
      </c>
      <c r="D39"/>
      <c r="E39"/>
      <c r="F39">
        <v>1</v>
      </c>
      <c r="G39">
        <v>1</v>
      </c>
      <c r="H39">
        <v>1</v>
      </c>
      <c r="I39"/>
      <c r="J39" s="9">
        <f t="shared" si="10"/>
        <v>-2</v>
      </c>
      <c r="K39" s="9">
        <f t="shared" si="11"/>
        <v>-1</v>
      </c>
      <c r="L39" s="9">
        <f t="shared" si="16"/>
        <v>-16</v>
      </c>
      <c r="M39" s="9">
        <f t="shared" si="17"/>
        <v>-40</v>
      </c>
      <c r="N39" s="5">
        <f t="shared" si="12"/>
        <v>-1.1881188118811883</v>
      </c>
      <c r="O39" s="10">
        <f t="shared" si="18"/>
        <v>-22.178217821782184</v>
      </c>
      <c r="P39" s="5">
        <f t="shared" si="13"/>
        <v>55.445544554455424</v>
      </c>
      <c r="Q39" s="9">
        <f t="shared" si="14"/>
        <v>4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3</v>
      </c>
      <c r="D40"/>
      <c r="E40"/>
      <c r="F40">
        <v>1</v>
      </c>
      <c r="G40">
        <v>1</v>
      </c>
      <c r="H40">
        <v>1</v>
      </c>
      <c r="I40"/>
      <c r="J40" s="9">
        <f t="shared" si="10"/>
        <v>-3</v>
      </c>
      <c r="K40" s="9">
        <f t="shared" si="11"/>
        <v>-1</v>
      </c>
      <c r="L40" s="9">
        <f t="shared" si="16"/>
        <v>-19</v>
      </c>
      <c r="M40" s="9">
        <f t="shared" si="17"/>
        <v>-41</v>
      </c>
      <c r="N40" s="5">
        <f t="shared" si="12"/>
        <v>-1.5841584158415842</v>
      </c>
      <c r="O40" s="10">
        <f t="shared" si="18"/>
        <v>-23.76237623762377</v>
      </c>
      <c r="P40" s="5">
        <f t="shared" si="13"/>
        <v>59.405940594059395</v>
      </c>
      <c r="Q40" s="9">
        <f t="shared" si="14"/>
        <v>5</v>
      </c>
      <c r="R40" s="9">
        <f t="shared" si="15"/>
        <v>1</v>
      </c>
    </row>
    <row r="41" spans="1:18" ht="15">
      <c r="A41" s="12">
        <v>32784</v>
      </c>
      <c r="B41">
        <v>2</v>
      </c>
      <c r="C41">
        <v>1</v>
      </c>
      <c r="D41">
        <v>1</v>
      </c>
      <c r="E41"/>
      <c r="F41"/>
      <c r="G41">
        <v>1</v>
      </c>
      <c r="H41"/>
      <c r="I41">
        <v>2</v>
      </c>
      <c r="J41" s="9">
        <f t="shared" si="10"/>
        <v>-2</v>
      </c>
      <c r="K41" s="9">
        <f t="shared" si="11"/>
        <v>1</v>
      </c>
      <c r="L41" s="9">
        <f t="shared" si="16"/>
        <v>-21</v>
      </c>
      <c r="M41" s="9">
        <f t="shared" si="17"/>
        <v>-40</v>
      </c>
      <c r="N41" s="5">
        <f t="shared" si="12"/>
        <v>-0.39603960396039606</v>
      </c>
      <c r="O41" s="10">
        <f t="shared" si="18"/>
        <v>-24.158415841584166</v>
      </c>
      <c r="P41" s="5">
        <f t="shared" si="13"/>
        <v>60.39603960396038</v>
      </c>
      <c r="Q41" s="9">
        <f t="shared" si="14"/>
        <v>4</v>
      </c>
      <c r="R41" s="9">
        <f t="shared" si="15"/>
        <v>3</v>
      </c>
    </row>
    <row r="42" spans="1:18" ht="15">
      <c r="A42" s="12">
        <v>32785</v>
      </c>
      <c r="B42">
        <v>1</v>
      </c>
      <c r="C42">
        <v>2</v>
      </c>
      <c r="D42">
        <v>1</v>
      </c>
      <c r="E42" s="11">
        <v>1</v>
      </c>
      <c r="F42"/>
      <c r="G42">
        <v>2</v>
      </c>
      <c r="H42"/>
      <c r="I42" s="11"/>
      <c r="J42" s="9">
        <f t="shared" si="10"/>
        <v>-1</v>
      </c>
      <c r="K42" s="9">
        <f t="shared" si="11"/>
        <v>-2</v>
      </c>
      <c r="L42" s="9">
        <f t="shared" si="16"/>
        <v>-22</v>
      </c>
      <c r="M42" s="9">
        <f t="shared" si="17"/>
        <v>-42</v>
      </c>
      <c r="N42" s="5">
        <f t="shared" si="12"/>
        <v>-1.1881188118811883</v>
      </c>
      <c r="O42" s="10">
        <f t="shared" si="18"/>
        <v>-25.346534653465355</v>
      </c>
      <c r="P42" s="5">
        <f t="shared" si="13"/>
        <v>63.36633663366335</v>
      </c>
      <c r="Q42" s="9">
        <f t="shared" si="14"/>
        <v>5</v>
      </c>
      <c r="R42" s="9">
        <f t="shared" si="15"/>
        <v>2</v>
      </c>
    </row>
    <row r="43" spans="1:18" ht="15">
      <c r="A43" s="12">
        <v>32786</v>
      </c>
      <c r="B43"/>
      <c r="C43">
        <v>3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-25</v>
      </c>
      <c r="M43" s="9">
        <f t="shared" si="17"/>
        <v>-42</v>
      </c>
      <c r="N43" s="5">
        <f t="shared" si="12"/>
        <v>-1.1881188118811883</v>
      </c>
      <c r="O43" s="10">
        <f t="shared" si="18"/>
        <v>-26.534653465346544</v>
      </c>
      <c r="P43" s="5">
        <f t="shared" si="13"/>
        <v>66.33663366336633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>
        <v>1</v>
      </c>
      <c r="C44">
        <v>2</v>
      </c>
      <c r="D44"/>
      <c r="E44">
        <v>1</v>
      </c>
      <c r="F44">
        <v>1</v>
      </c>
      <c r="G44">
        <v>1</v>
      </c>
      <c r="H44">
        <v>1</v>
      </c>
      <c r="I44"/>
      <c r="J44" s="9">
        <f t="shared" si="10"/>
        <v>-2</v>
      </c>
      <c r="K44" s="9">
        <f t="shared" si="11"/>
        <v>-1</v>
      </c>
      <c r="L44" s="9">
        <f t="shared" si="16"/>
        <v>-27</v>
      </c>
      <c r="M44" s="9">
        <f t="shared" si="17"/>
        <v>-43</v>
      </c>
      <c r="N44" s="5">
        <f t="shared" si="12"/>
        <v>-1.1881188118811883</v>
      </c>
      <c r="O44" s="10">
        <f t="shared" si="18"/>
        <v>-27.722772277227733</v>
      </c>
      <c r="P44" s="5">
        <f t="shared" si="13"/>
        <v>69.30693069306929</v>
      </c>
      <c r="Q44" s="9">
        <f t="shared" si="14"/>
        <v>5</v>
      </c>
      <c r="R44" s="9">
        <f t="shared" si="15"/>
        <v>2</v>
      </c>
    </row>
    <row r="45" spans="1:18" ht="15">
      <c r="A45" s="12">
        <v>32788</v>
      </c>
      <c r="B45">
        <v>1</v>
      </c>
      <c r="C45">
        <v>2</v>
      </c>
      <c r="D45" s="11"/>
      <c r="E45" s="11">
        <v>2</v>
      </c>
      <c r="F45">
        <v>2</v>
      </c>
      <c r="G45"/>
      <c r="H45" s="11"/>
      <c r="I45" s="11">
        <v>1</v>
      </c>
      <c r="J45" s="9">
        <f t="shared" si="10"/>
        <v>-1</v>
      </c>
      <c r="K45" s="9">
        <f t="shared" si="11"/>
        <v>-1</v>
      </c>
      <c r="L45" s="9">
        <f t="shared" si="16"/>
        <v>-28</v>
      </c>
      <c r="M45" s="9">
        <f t="shared" si="17"/>
        <v>-44</v>
      </c>
      <c r="N45" s="5">
        <f t="shared" si="12"/>
        <v>-0.7920792079207921</v>
      </c>
      <c r="O45" s="10">
        <f t="shared" si="18"/>
        <v>-28.514851485148526</v>
      </c>
      <c r="P45" s="5">
        <f t="shared" si="13"/>
        <v>71.28712871287128</v>
      </c>
      <c r="Q45" s="9">
        <f t="shared" si="14"/>
        <v>5</v>
      </c>
      <c r="R45" s="9">
        <f t="shared" si="15"/>
        <v>3</v>
      </c>
    </row>
    <row r="46" spans="1:18" ht="15">
      <c r="A46" s="12">
        <v>32789</v>
      </c>
      <c r="B46">
        <v>2</v>
      </c>
      <c r="C46"/>
      <c r="D46"/>
      <c r="E46"/>
      <c r="F46">
        <v>1</v>
      </c>
      <c r="G46"/>
      <c r="H46"/>
      <c r="I46">
        <v>1</v>
      </c>
      <c r="J46" s="9">
        <f t="shared" si="10"/>
        <v>-2</v>
      </c>
      <c r="K46" s="9">
        <f t="shared" si="11"/>
        <v>0</v>
      </c>
      <c r="L46" s="9">
        <f t="shared" si="16"/>
        <v>-30</v>
      </c>
      <c r="M46" s="9">
        <f t="shared" si="17"/>
        <v>-44</v>
      </c>
      <c r="N46" s="5">
        <f t="shared" si="12"/>
        <v>-0.7920792079207921</v>
      </c>
      <c r="O46" s="10">
        <f t="shared" si="18"/>
        <v>-29.30693069306932</v>
      </c>
      <c r="P46" s="5">
        <f t="shared" si="13"/>
        <v>73.26732673267325</v>
      </c>
      <c r="Q46" s="9">
        <f t="shared" si="14"/>
        <v>3</v>
      </c>
      <c r="R46" s="9">
        <f t="shared" si="15"/>
        <v>1</v>
      </c>
    </row>
    <row r="47" spans="1:18" ht="15">
      <c r="A47" s="12">
        <v>32790</v>
      </c>
      <c r="B47"/>
      <c r="C47">
        <v>4</v>
      </c>
      <c r="D47">
        <v>1</v>
      </c>
      <c r="E47"/>
      <c r="F47"/>
      <c r="G47">
        <v>1</v>
      </c>
      <c r="H47"/>
      <c r="I47"/>
      <c r="J47" s="9">
        <f t="shared" si="10"/>
        <v>-3</v>
      </c>
      <c r="K47" s="9">
        <f t="shared" si="11"/>
        <v>-1</v>
      </c>
      <c r="L47" s="9">
        <f t="shared" si="16"/>
        <v>-33</v>
      </c>
      <c r="M47" s="9">
        <f t="shared" si="17"/>
        <v>-45</v>
      </c>
      <c r="N47" s="5">
        <f t="shared" si="12"/>
        <v>-1.5841584158415842</v>
      </c>
      <c r="O47" s="10">
        <f t="shared" si="18"/>
        <v>-30.891089108910904</v>
      </c>
      <c r="P47" s="5">
        <f t="shared" si="13"/>
        <v>77.22772277227722</v>
      </c>
      <c r="Q47" s="9">
        <f t="shared" si="14"/>
        <v>5</v>
      </c>
      <c r="R47" s="9">
        <f t="shared" si="15"/>
        <v>1</v>
      </c>
    </row>
    <row r="48" spans="1:18" ht="15">
      <c r="A48" s="12">
        <v>32791</v>
      </c>
      <c r="B48"/>
      <c r="C48"/>
      <c r="D48">
        <v>1</v>
      </c>
      <c r="E48">
        <v>1</v>
      </c>
      <c r="F48">
        <v>1</v>
      </c>
      <c r="G48"/>
      <c r="H48"/>
      <c r="I48"/>
      <c r="J48" s="9">
        <f t="shared" si="10"/>
        <v>2</v>
      </c>
      <c r="K48" s="9">
        <f t="shared" si="11"/>
        <v>-1</v>
      </c>
      <c r="L48" s="9">
        <f t="shared" si="16"/>
        <v>-31</v>
      </c>
      <c r="M48" s="9">
        <f t="shared" si="17"/>
        <v>-46</v>
      </c>
      <c r="N48" s="5">
        <f t="shared" si="12"/>
        <v>0.39603960396039606</v>
      </c>
      <c r="O48" s="10">
        <f t="shared" si="18"/>
        <v>-30.495049504950508</v>
      </c>
      <c r="P48" s="5">
        <f t="shared" si="13"/>
        <v>76.23762376237623</v>
      </c>
      <c r="Q48" s="9">
        <f t="shared" si="14"/>
        <v>1</v>
      </c>
      <c r="R48" s="9">
        <f t="shared" si="15"/>
        <v>2</v>
      </c>
    </row>
    <row r="49" spans="1:18" ht="15">
      <c r="A49" s="12">
        <v>32792</v>
      </c>
      <c r="B49"/>
      <c r="C49">
        <v>1</v>
      </c>
      <c r="D49" s="11"/>
      <c r="E49" s="11">
        <v>1</v>
      </c>
      <c r="F49">
        <v>1</v>
      </c>
      <c r="G49">
        <v>1</v>
      </c>
      <c r="H49" s="11">
        <v>1</v>
      </c>
      <c r="I49" s="11"/>
      <c r="J49" s="9">
        <f t="shared" si="10"/>
        <v>0</v>
      </c>
      <c r="K49" s="9">
        <f t="shared" si="11"/>
        <v>-1</v>
      </c>
      <c r="L49" s="9">
        <f t="shared" si="16"/>
        <v>-31</v>
      </c>
      <c r="M49" s="9">
        <f t="shared" si="17"/>
        <v>-47</v>
      </c>
      <c r="N49" s="5">
        <f t="shared" si="12"/>
        <v>-0.39603960396039606</v>
      </c>
      <c r="O49" s="10">
        <f t="shared" si="18"/>
        <v>-30.891089108910904</v>
      </c>
      <c r="P49" s="5">
        <f t="shared" si="13"/>
        <v>77.22772277227722</v>
      </c>
      <c r="Q49" s="9">
        <f t="shared" si="14"/>
        <v>3</v>
      </c>
      <c r="R49" s="9">
        <f t="shared" si="15"/>
        <v>2</v>
      </c>
    </row>
    <row r="50" spans="1:18" ht="15">
      <c r="A50" s="12">
        <v>32793</v>
      </c>
      <c r="B50"/>
      <c r="C50">
        <v>1</v>
      </c>
      <c r="D50">
        <v>1</v>
      </c>
      <c r="E50"/>
      <c r="F50">
        <v>1</v>
      </c>
      <c r="G50">
        <v>1</v>
      </c>
      <c r="H50">
        <v>1</v>
      </c>
      <c r="I50"/>
      <c r="J50" s="9">
        <f t="shared" si="10"/>
        <v>0</v>
      </c>
      <c r="K50" s="9">
        <f t="shared" si="11"/>
        <v>-1</v>
      </c>
      <c r="L50" s="9">
        <f t="shared" si="16"/>
        <v>-31</v>
      </c>
      <c r="M50" s="9">
        <f t="shared" si="17"/>
        <v>-48</v>
      </c>
      <c r="N50" s="5">
        <f t="shared" si="12"/>
        <v>-0.39603960396039606</v>
      </c>
      <c r="O50" s="10">
        <f t="shared" si="18"/>
        <v>-31.2871287128713</v>
      </c>
      <c r="P50" s="5">
        <f t="shared" si="13"/>
        <v>78.2178217821782</v>
      </c>
      <c r="Q50" s="9">
        <f t="shared" si="14"/>
        <v>3</v>
      </c>
      <c r="R50" s="9">
        <f t="shared" si="15"/>
        <v>2</v>
      </c>
    </row>
    <row r="51" spans="1:18" ht="15">
      <c r="A51" s="12">
        <v>32794</v>
      </c>
      <c r="B51"/>
      <c r="C51">
        <v>1</v>
      </c>
      <c r="D51"/>
      <c r="E51"/>
      <c r="F51">
        <v>1</v>
      </c>
      <c r="G51">
        <v>2</v>
      </c>
      <c r="H51"/>
      <c r="I51">
        <v>1</v>
      </c>
      <c r="J51" s="9">
        <f t="shared" si="10"/>
        <v>-1</v>
      </c>
      <c r="K51" s="9">
        <f t="shared" si="11"/>
        <v>-2</v>
      </c>
      <c r="L51" s="9">
        <f t="shared" si="16"/>
        <v>-32</v>
      </c>
      <c r="M51" s="9">
        <f t="shared" si="17"/>
        <v>-50</v>
      </c>
      <c r="N51" s="5">
        <f t="shared" si="12"/>
        <v>-1.1881188118811883</v>
      </c>
      <c r="O51" s="10">
        <f t="shared" si="18"/>
        <v>-32.47524752475249</v>
      </c>
      <c r="P51" s="5">
        <f t="shared" si="13"/>
        <v>81.18811881188118</v>
      </c>
      <c r="Q51" s="9">
        <f t="shared" si="14"/>
        <v>4</v>
      </c>
      <c r="R51" s="9">
        <f t="shared" si="15"/>
        <v>1</v>
      </c>
    </row>
    <row r="52" spans="1:18" ht="15">
      <c r="A52" s="12">
        <v>32795</v>
      </c>
      <c r="B52" s="11"/>
      <c r="C52">
        <v>1</v>
      </c>
      <c r="D52" s="11">
        <v>1</v>
      </c>
      <c r="E52" s="11"/>
      <c r="F52" s="11"/>
      <c r="G52">
        <v>2</v>
      </c>
      <c r="H52" s="11">
        <v>1</v>
      </c>
      <c r="I52" s="11">
        <v>1</v>
      </c>
      <c r="J52" s="9">
        <f t="shared" si="10"/>
        <v>0</v>
      </c>
      <c r="K52" s="9">
        <f t="shared" si="11"/>
        <v>0</v>
      </c>
      <c r="L52" s="9">
        <f t="shared" si="16"/>
        <v>-32</v>
      </c>
      <c r="M52" s="9">
        <f t="shared" si="17"/>
        <v>-50</v>
      </c>
      <c r="N52" s="5">
        <f t="shared" si="12"/>
        <v>0</v>
      </c>
      <c r="O52" s="10">
        <f t="shared" si="18"/>
        <v>-32.47524752475249</v>
      </c>
      <c r="P52" s="5">
        <f t="shared" si="13"/>
        <v>81.18811881188118</v>
      </c>
      <c r="Q52" s="9">
        <f t="shared" si="14"/>
        <v>3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-32</v>
      </c>
      <c r="M53" s="9">
        <f t="shared" si="17"/>
        <v>-50</v>
      </c>
      <c r="N53" s="5">
        <f t="shared" si="12"/>
        <v>0</v>
      </c>
      <c r="O53" s="10">
        <f t="shared" si="18"/>
        <v>-32.47524752475249</v>
      </c>
      <c r="P53" s="5">
        <f t="shared" si="13"/>
        <v>81.18811881188118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>
        <v>1</v>
      </c>
      <c r="H54" s="11"/>
      <c r="I54" s="11"/>
      <c r="J54" s="9">
        <f t="shared" si="10"/>
        <v>-1</v>
      </c>
      <c r="K54" s="9">
        <f t="shared" si="11"/>
        <v>-1</v>
      </c>
      <c r="L54" s="9">
        <f t="shared" si="16"/>
        <v>-33</v>
      </c>
      <c r="M54" s="9">
        <f t="shared" si="17"/>
        <v>-51</v>
      </c>
      <c r="N54" s="5">
        <f t="shared" si="12"/>
        <v>-0.7920792079207921</v>
      </c>
      <c r="O54" s="10">
        <f t="shared" si="18"/>
        <v>-33.26732673267328</v>
      </c>
      <c r="P54" s="5">
        <f t="shared" si="13"/>
        <v>83.16831683168316</v>
      </c>
      <c r="Q54" s="9">
        <f t="shared" si="14"/>
        <v>2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>
        <v>1</v>
      </c>
      <c r="H55"/>
      <c r="I55"/>
      <c r="J55" s="9">
        <f t="shared" si="10"/>
        <v>1</v>
      </c>
      <c r="K55" s="9">
        <f t="shared" si="11"/>
        <v>-1</v>
      </c>
      <c r="L55" s="9">
        <f t="shared" si="16"/>
        <v>-32</v>
      </c>
      <c r="M55" s="9">
        <f t="shared" si="17"/>
        <v>-52</v>
      </c>
      <c r="N55" s="5">
        <f t="shared" si="12"/>
        <v>0</v>
      </c>
      <c r="O55" s="10">
        <f t="shared" si="18"/>
        <v>-33.26732673267328</v>
      </c>
      <c r="P55" s="5">
        <f t="shared" si="13"/>
        <v>83.16831683168316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/>
      <c r="C56">
        <v>1</v>
      </c>
      <c r="D56"/>
      <c r="E56"/>
      <c r="F56"/>
      <c r="G56"/>
      <c r="H56"/>
      <c r="I56">
        <v>2</v>
      </c>
      <c r="J56" s="9">
        <f t="shared" si="10"/>
        <v>-1</v>
      </c>
      <c r="K56" s="9">
        <f t="shared" si="11"/>
        <v>2</v>
      </c>
      <c r="L56" s="9">
        <f t="shared" si="16"/>
        <v>-33</v>
      </c>
      <c r="M56" s="9">
        <f t="shared" si="17"/>
        <v>-50</v>
      </c>
      <c r="N56" s="5">
        <f t="shared" si="12"/>
        <v>0.39603960396039606</v>
      </c>
      <c r="O56" s="10">
        <f t="shared" si="18"/>
        <v>-32.871287128712886</v>
      </c>
      <c r="P56" s="5">
        <f t="shared" si="13"/>
        <v>82.17821782178218</v>
      </c>
      <c r="Q56" s="9">
        <f t="shared" si="14"/>
        <v>1</v>
      </c>
      <c r="R56" s="9">
        <f t="shared" si="15"/>
        <v>2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-33</v>
      </c>
      <c r="M57" s="9">
        <f t="shared" si="17"/>
        <v>-50</v>
      </c>
      <c r="N57" s="5">
        <f t="shared" si="12"/>
        <v>0</v>
      </c>
      <c r="O57" s="10">
        <f t="shared" si="18"/>
        <v>-32.871287128712886</v>
      </c>
      <c r="P57" s="5">
        <f t="shared" si="13"/>
        <v>82.17821782178218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-33</v>
      </c>
      <c r="M58" s="9">
        <f t="shared" si="17"/>
        <v>-50</v>
      </c>
      <c r="N58" s="5">
        <f t="shared" si="12"/>
        <v>0</v>
      </c>
      <c r="O58" s="10">
        <f t="shared" si="18"/>
        <v>-32.871287128712886</v>
      </c>
      <c r="P58" s="5">
        <f t="shared" si="13"/>
        <v>82.17821782178218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2</v>
      </c>
      <c r="E59">
        <v>1</v>
      </c>
      <c r="F59"/>
      <c r="G59">
        <v>1</v>
      </c>
      <c r="H59"/>
      <c r="I59">
        <v>2</v>
      </c>
      <c r="J59" s="9">
        <f t="shared" si="10"/>
        <v>2</v>
      </c>
      <c r="K59" s="9">
        <f t="shared" si="11"/>
        <v>1</v>
      </c>
      <c r="L59" s="9">
        <f t="shared" si="16"/>
        <v>-31</v>
      </c>
      <c r="M59" s="9">
        <f t="shared" si="17"/>
        <v>-49</v>
      </c>
      <c r="N59" s="5">
        <f t="shared" si="12"/>
        <v>1.1881188118811883</v>
      </c>
      <c r="O59" s="10">
        <f t="shared" si="18"/>
        <v>-31.683168316831697</v>
      </c>
      <c r="P59" s="5">
        <f t="shared" si="13"/>
        <v>79.20792079207921</v>
      </c>
      <c r="Q59" s="9">
        <f t="shared" si="14"/>
        <v>2</v>
      </c>
      <c r="R59" s="9">
        <f t="shared" si="15"/>
        <v>5</v>
      </c>
    </row>
    <row r="60" spans="1:18" ht="15">
      <c r="A60" s="12">
        <v>32803</v>
      </c>
      <c r="B60"/>
      <c r="C60">
        <v>1</v>
      </c>
      <c r="D60"/>
      <c r="E60"/>
      <c r="F60">
        <v>2</v>
      </c>
      <c r="G60"/>
      <c r="H60"/>
      <c r="I60">
        <v>1</v>
      </c>
      <c r="J60" s="9">
        <f t="shared" si="10"/>
        <v>-1</v>
      </c>
      <c r="K60" s="9">
        <f t="shared" si="11"/>
        <v>-1</v>
      </c>
      <c r="L60" s="9">
        <f t="shared" si="16"/>
        <v>-32</v>
      </c>
      <c r="M60" s="9">
        <f t="shared" si="17"/>
        <v>-50</v>
      </c>
      <c r="N60" s="5">
        <f t="shared" si="12"/>
        <v>-0.7920792079207921</v>
      </c>
      <c r="O60" s="10">
        <f t="shared" si="18"/>
        <v>-32.47524752475249</v>
      </c>
      <c r="P60" s="5">
        <f t="shared" si="13"/>
        <v>81.18811881188118</v>
      </c>
      <c r="Q60" s="9">
        <f t="shared" si="14"/>
        <v>3</v>
      </c>
      <c r="R60" s="9">
        <f t="shared" si="15"/>
        <v>1</v>
      </c>
    </row>
    <row r="61" spans="1:18" ht="15">
      <c r="A61" s="12">
        <v>32804</v>
      </c>
      <c r="B61"/>
      <c r="C61">
        <v>2</v>
      </c>
      <c r="D61"/>
      <c r="E61">
        <v>1</v>
      </c>
      <c r="F61">
        <v>2</v>
      </c>
      <c r="G61">
        <v>1</v>
      </c>
      <c r="H61"/>
      <c r="I61"/>
      <c r="J61" s="9">
        <f t="shared" si="10"/>
        <v>-1</v>
      </c>
      <c r="K61" s="9">
        <f t="shared" si="11"/>
        <v>-3</v>
      </c>
      <c r="L61" s="9">
        <f t="shared" si="16"/>
        <v>-33</v>
      </c>
      <c r="M61" s="9">
        <f t="shared" si="17"/>
        <v>-53</v>
      </c>
      <c r="N61" s="5">
        <f t="shared" si="12"/>
        <v>-1.5841584158415842</v>
      </c>
      <c r="O61" s="10">
        <f t="shared" si="18"/>
        <v>-34.059405940594075</v>
      </c>
      <c r="P61" s="5">
        <f t="shared" si="13"/>
        <v>85.14851485148515</v>
      </c>
      <c r="Q61" s="9">
        <f t="shared" si="14"/>
        <v>5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-33</v>
      </c>
      <c r="M62" s="9">
        <f t="shared" si="17"/>
        <v>-52</v>
      </c>
      <c r="N62" s="5">
        <f t="shared" si="12"/>
        <v>0.39603960396039606</v>
      </c>
      <c r="O62" s="10">
        <f t="shared" si="18"/>
        <v>-33.66336633663368</v>
      </c>
      <c r="P62" s="5">
        <f t="shared" si="13"/>
        <v>84.15841584158416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-33</v>
      </c>
      <c r="M63" s="9">
        <f t="shared" si="17"/>
        <v>-52</v>
      </c>
      <c r="N63" s="5">
        <f t="shared" si="12"/>
        <v>0</v>
      </c>
      <c r="O63" s="10">
        <f t="shared" si="18"/>
        <v>-33.66336633663368</v>
      </c>
      <c r="P63" s="5">
        <f t="shared" si="13"/>
        <v>84.15841584158416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-33</v>
      </c>
      <c r="M64" s="9">
        <f t="shared" si="17"/>
        <v>-52</v>
      </c>
      <c r="N64" s="5">
        <f t="shared" si="12"/>
        <v>0</v>
      </c>
      <c r="O64" s="10">
        <f t="shared" si="18"/>
        <v>-33.66336633663368</v>
      </c>
      <c r="P64" s="5">
        <f t="shared" si="13"/>
        <v>84.15841584158416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>
        <v>1</v>
      </c>
      <c r="C65"/>
      <c r="D65"/>
      <c r="E65"/>
      <c r="F65"/>
      <c r="G65"/>
      <c r="H65"/>
      <c r="I65"/>
      <c r="J65" s="9">
        <f t="shared" si="10"/>
        <v>-1</v>
      </c>
      <c r="K65" s="9">
        <f t="shared" si="11"/>
        <v>0</v>
      </c>
      <c r="L65" s="9">
        <f t="shared" si="16"/>
        <v>-34</v>
      </c>
      <c r="M65" s="9">
        <f t="shared" si="17"/>
        <v>-52</v>
      </c>
      <c r="N65" s="5">
        <f t="shared" si="12"/>
        <v>-0.39603960396039606</v>
      </c>
      <c r="O65" s="10">
        <f t="shared" si="18"/>
        <v>-34.059405940594075</v>
      </c>
      <c r="P65" s="5">
        <f t="shared" si="13"/>
        <v>85.14851485148515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-34</v>
      </c>
      <c r="M66" s="9">
        <f t="shared" si="17"/>
        <v>-52</v>
      </c>
      <c r="N66" s="5">
        <f t="shared" si="12"/>
        <v>0</v>
      </c>
      <c r="O66" s="10">
        <f t="shared" si="18"/>
        <v>-34.059405940594075</v>
      </c>
      <c r="P66" s="5">
        <f t="shared" si="13"/>
        <v>85.14851485148515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-34</v>
      </c>
      <c r="M67" s="9">
        <f t="shared" si="17"/>
        <v>-52</v>
      </c>
      <c r="N67" s="5">
        <f t="shared" si="12"/>
        <v>0</v>
      </c>
      <c r="O67" s="10">
        <f t="shared" si="18"/>
        <v>-34.059405940594075</v>
      </c>
      <c r="P67" s="5">
        <f t="shared" si="13"/>
        <v>85.14851485148515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-34</v>
      </c>
      <c r="M68" s="9">
        <f t="shared" si="17"/>
        <v>-52</v>
      </c>
      <c r="N68" s="5">
        <f aca="true" t="shared" si="21" ref="N68:N101">(+J68+K68)*($J$103/($J$103+$K$103))</f>
        <v>0</v>
      </c>
      <c r="O68" s="10">
        <f t="shared" si="18"/>
        <v>-34.059405940594075</v>
      </c>
      <c r="P68" s="5">
        <f aca="true" t="shared" si="22" ref="P68:P99">O68*100/$N$103</f>
        <v>85.14851485148515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>
        <v>1</v>
      </c>
      <c r="J69" s="9">
        <f t="shared" si="19"/>
        <v>0</v>
      </c>
      <c r="K69" s="9">
        <f t="shared" si="20"/>
        <v>1</v>
      </c>
      <c r="L69" s="9">
        <f aca="true" t="shared" si="25" ref="L69:L101">L68+J69</f>
        <v>-34</v>
      </c>
      <c r="M69" s="9">
        <f aca="true" t="shared" si="26" ref="M69:M101">M68+K69</f>
        <v>-51</v>
      </c>
      <c r="N69" s="5">
        <f t="shared" si="21"/>
        <v>0.39603960396039606</v>
      </c>
      <c r="O69" s="10">
        <f aca="true" t="shared" si="27" ref="O69:O100">O68+N69</f>
        <v>-33.66336633663368</v>
      </c>
      <c r="P69" s="5">
        <f t="shared" si="22"/>
        <v>84.15841584158416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-34</v>
      </c>
      <c r="M70" s="9">
        <f t="shared" si="26"/>
        <v>-51</v>
      </c>
      <c r="N70" s="5">
        <f t="shared" si="21"/>
        <v>0</v>
      </c>
      <c r="O70" s="10">
        <f t="shared" si="27"/>
        <v>-33.66336633663368</v>
      </c>
      <c r="P70" s="5">
        <f t="shared" si="22"/>
        <v>84.15841584158416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-34</v>
      </c>
      <c r="M71" s="9">
        <f t="shared" si="26"/>
        <v>-51</v>
      </c>
      <c r="N71" s="5">
        <f t="shared" si="21"/>
        <v>0</v>
      </c>
      <c r="O71" s="10">
        <f t="shared" si="27"/>
        <v>-33.66336633663368</v>
      </c>
      <c r="P71" s="5">
        <f t="shared" si="22"/>
        <v>84.15841584158416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-34</v>
      </c>
      <c r="M72" s="9">
        <f t="shared" si="26"/>
        <v>-51</v>
      </c>
      <c r="N72" s="5">
        <f t="shared" si="21"/>
        <v>0</v>
      </c>
      <c r="O72" s="10">
        <f t="shared" si="27"/>
        <v>-33.66336633663368</v>
      </c>
      <c r="P72" s="5">
        <f t="shared" si="22"/>
        <v>84.15841584158416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>
        <v>1</v>
      </c>
      <c r="F73"/>
      <c r="G73">
        <v>2</v>
      </c>
      <c r="H73"/>
      <c r="I73" s="11"/>
      <c r="J73" s="9">
        <f t="shared" si="19"/>
        <v>1</v>
      </c>
      <c r="K73" s="9">
        <f t="shared" si="20"/>
        <v>-2</v>
      </c>
      <c r="L73" s="9">
        <f t="shared" si="25"/>
        <v>-33</v>
      </c>
      <c r="M73" s="9">
        <f t="shared" si="26"/>
        <v>-53</v>
      </c>
      <c r="N73" s="5">
        <f t="shared" si="21"/>
        <v>-0.39603960396039606</v>
      </c>
      <c r="O73" s="10">
        <f t="shared" si="27"/>
        <v>-34.059405940594075</v>
      </c>
      <c r="P73" s="5">
        <f t="shared" si="22"/>
        <v>85.14851485148515</v>
      </c>
      <c r="Q73" s="9">
        <f t="shared" si="23"/>
        <v>2</v>
      </c>
      <c r="R73" s="9">
        <f t="shared" si="24"/>
        <v>1</v>
      </c>
    </row>
    <row r="74" spans="1:18" ht="15">
      <c r="A74" s="12">
        <v>32817</v>
      </c>
      <c r="B74">
        <v>1</v>
      </c>
      <c r="C74">
        <v>1</v>
      </c>
      <c r="D74"/>
      <c r="E74">
        <v>1</v>
      </c>
      <c r="F74">
        <v>1</v>
      </c>
      <c r="G74">
        <v>1</v>
      </c>
      <c r="H74"/>
      <c r="I74">
        <v>1</v>
      </c>
      <c r="J74" s="9">
        <f t="shared" si="19"/>
        <v>-1</v>
      </c>
      <c r="K74" s="9">
        <f t="shared" si="20"/>
        <v>-1</v>
      </c>
      <c r="L74" s="9">
        <f t="shared" si="25"/>
        <v>-34</v>
      </c>
      <c r="M74" s="9">
        <f t="shared" si="26"/>
        <v>-54</v>
      </c>
      <c r="N74" s="5">
        <f t="shared" si="21"/>
        <v>-0.7920792079207921</v>
      </c>
      <c r="O74" s="10">
        <f t="shared" si="27"/>
        <v>-34.85148514851487</v>
      </c>
      <c r="P74" s="5">
        <f t="shared" si="22"/>
        <v>87.12871287128712</v>
      </c>
      <c r="Q74" s="9">
        <f t="shared" si="23"/>
        <v>4</v>
      </c>
      <c r="R74" s="9">
        <f t="shared" si="24"/>
        <v>2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-34</v>
      </c>
      <c r="M75" s="9">
        <f t="shared" si="26"/>
        <v>-54</v>
      </c>
      <c r="N75" s="5">
        <f t="shared" si="21"/>
        <v>0</v>
      </c>
      <c r="O75" s="10">
        <f t="shared" si="27"/>
        <v>-34.85148514851487</v>
      </c>
      <c r="P75" s="5">
        <f t="shared" si="22"/>
        <v>87.12871287128712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v>2</v>
      </c>
      <c r="C76">
        <v>2</v>
      </c>
      <c r="D76"/>
      <c r="E76"/>
      <c r="F76">
        <v>2</v>
      </c>
      <c r="G76">
        <v>1</v>
      </c>
      <c r="H76"/>
      <c r="I76"/>
      <c r="J76" s="9">
        <f t="shared" si="19"/>
        <v>-4</v>
      </c>
      <c r="K76" s="9">
        <f t="shared" si="20"/>
        <v>-3</v>
      </c>
      <c r="L76" s="9">
        <f t="shared" si="25"/>
        <v>-38</v>
      </c>
      <c r="M76" s="9">
        <f t="shared" si="26"/>
        <v>-57</v>
      </c>
      <c r="N76" s="5">
        <f t="shared" si="21"/>
        <v>-2.7722772277227725</v>
      </c>
      <c r="O76" s="10">
        <f t="shared" si="27"/>
        <v>-37.62376237623764</v>
      </c>
      <c r="P76" s="5">
        <f t="shared" si="22"/>
        <v>94.05940594059405</v>
      </c>
      <c r="Q76" s="9">
        <f t="shared" si="23"/>
        <v>7</v>
      </c>
      <c r="R76" s="9">
        <f t="shared" si="24"/>
        <v>0</v>
      </c>
    </row>
    <row r="77" spans="1:18" ht="15">
      <c r="A77" s="12">
        <v>32820</v>
      </c>
      <c r="B77">
        <v>1</v>
      </c>
      <c r="C77"/>
      <c r="D77">
        <v>1</v>
      </c>
      <c r="E77"/>
      <c r="F77">
        <v>1</v>
      </c>
      <c r="G77">
        <v>1</v>
      </c>
      <c r="H77"/>
      <c r="I77"/>
      <c r="J77" s="9">
        <f t="shared" si="19"/>
        <v>0</v>
      </c>
      <c r="K77" s="9">
        <f t="shared" si="20"/>
        <v>-2</v>
      </c>
      <c r="L77" s="9">
        <f t="shared" si="25"/>
        <v>-38</v>
      </c>
      <c r="M77" s="9">
        <f t="shared" si="26"/>
        <v>-59</v>
      </c>
      <c r="N77" s="5">
        <f t="shared" si="21"/>
        <v>-0.7920792079207921</v>
      </c>
      <c r="O77" s="10">
        <f t="shared" si="27"/>
        <v>-38.415841584158436</v>
      </c>
      <c r="P77" s="5">
        <f t="shared" si="22"/>
        <v>96.03960396039604</v>
      </c>
      <c r="Q77" s="9">
        <f t="shared" si="23"/>
        <v>3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/>
      <c r="H78" s="11">
        <v>1</v>
      </c>
      <c r="I78"/>
      <c r="J78" s="9">
        <f t="shared" si="19"/>
        <v>0</v>
      </c>
      <c r="K78" s="9">
        <f t="shared" si="20"/>
        <v>0</v>
      </c>
      <c r="L78" s="9">
        <f t="shared" si="25"/>
        <v>-38</v>
      </c>
      <c r="M78" s="9">
        <f t="shared" si="26"/>
        <v>-59</v>
      </c>
      <c r="N78" s="5">
        <f t="shared" si="21"/>
        <v>0</v>
      </c>
      <c r="O78" s="10">
        <f t="shared" si="27"/>
        <v>-38.415841584158436</v>
      </c>
      <c r="P78" s="5">
        <f t="shared" si="22"/>
        <v>96.03960396039604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>
        <v>1</v>
      </c>
      <c r="C79"/>
      <c r="D79"/>
      <c r="E79"/>
      <c r="F79"/>
      <c r="G79">
        <v>3</v>
      </c>
      <c r="H79"/>
      <c r="I79"/>
      <c r="J79" s="9">
        <f t="shared" si="19"/>
        <v>-1</v>
      </c>
      <c r="K79" s="9">
        <f t="shared" si="20"/>
        <v>-3</v>
      </c>
      <c r="L79" s="9">
        <f t="shared" si="25"/>
        <v>-39</v>
      </c>
      <c r="M79" s="9">
        <f t="shared" si="26"/>
        <v>-62</v>
      </c>
      <c r="N79" s="5">
        <f t="shared" si="21"/>
        <v>-1.5841584158415842</v>
      </c>
      <c r="O79" s="10">
        <f t="shared" si="27"/>
        <v>-40.00000000000002</v>
      </c>
      <c r="P79" s="5">
        <f t="shared" si="22"/>
        <v>100</v>
      </c>
      <c r="Q79" s="9">
        <f t="shared" si="23"/>
        <v>4</v>
      </c>
      <c r="R79" s="9">
        <f t="shared" si="24"/>
        <v>0</v>
      </c>
    </row>
    <row r="80" spans="1:18" ht="15">
      <c r="A80" s="12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-40</v>
      </c>
      <c r="M80" s="9">
        <f t="shared" si="26"/>
        <v>-62</v>
      </c>
      <c r="N80" s="5">
        <f t="shared" si="21"/>
        <v>-0.39603960396039606</v>
      </c>
      <c r="O80" s="10">
        <f t="shared" si="27"/>
        <v>-40.39603960396042</v>
      </c>
      <c r="P80" s="5">
        <f t="shared" si="22"/>
        <v>100.99009900990099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-40</v>
      </c>
      <c r="M81" s="9">
        <f t="shared" si="26"/>
        <v>-62</v>
      </c>
      <c r="N81" s="5">
        <f t="shared" si="21"/>
        <v>0</v>
      </c>
      <c r="O81" s="10">
        <f t="shared" si="27"/>
        <v>-40.39603960396042</v>
      </c>
      <c r="P81" s="5">
        <f t="shared" si="22"/>
        <v>100.99009900990099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-40</v>
      </c>
      <c r="M82" s="9">
        <f t="shared" si="26"/>
        <v>-62</v>
      </c>
      <c r="N82" s="5">
        <f t="shared" si="21"/>
        <v>0</v>
      </c>
      <c r="O82" s="10">
        <f t="shared" si="27"/>
        <v>-40.39603960396042</v>
      </c>
      <c r="P82" s="5">
        <f t="shared" si="22"/>
        <v>100.99009900990099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-40</v>
      </c>
      <c r="M83" s="9">
        <f t="shared" si="26"/>
        <v>-62</v>
      </c>
      <c r="N83" s="5">
        <f t="shared" si="21"/>
        <v>0</v>
      </c>
      <c r="O83" s="10">
        <f t="shared" si="27"/>
        <v>-40.39603960396042</v>
      </c>
      <c r="P83" s="5">
        <f t="shared" si="22"/>
        <v>100.99009900990099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-40</v>
      </c>
      <c r="M84" s="9">
        <f t="shared" si="26"/>
        <v>-62</v>
      </c>
      <c r="N84" s="5">
        <f t="shared" si="21"/>
        <v>0</v>
      </c>
      <c r="O84" s="10">
        <f t="shared" si="27"/>
        <v>-40.39603960396042</v>
      </c>
      <c r="P84" s="5">
        <f t="shared" si="22"/>
        <v>100.99009900990099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>
        <v>1</v>
      </c>
      <c r="D85"/>
      <c r="E85"/>
      <c r="F85">
        <v>1</v>
      </c>
      <c r="G85"/>
      <c r="H85"/>
      <c r="I85"/>
      <c r="J85" s="9">
        <f t="shared" si="19"/>
        <v>-1</v>
      </c>
      <c r="K85" s="9">
        <f t="shared" si="20"/>
        <v>-1</v>
      </c>
      <c r="L85" s="9">
        <f t="shared" si="25"/>
        <v>-41</v>
      </c>
      <c r="M85" s="9">
        <f t="shared" si="26"/>
        <v>-63</v>
      </c>
      <c r="N85" s="5">
        <f t="shared" si="21"/>
        <v>-0.7920792079207921</v>
      </c>
      <c r="O85" s="10">
        <f t="shared" si="27"/>
        <v>-41.18811881188121</v>
      </c>
      <c r="P85" s="5">
        <f t="shared" si="22"/>
        <v>102.97029702970298</v>
      </c>
      <c r="Q85" s="9">
        <f t="shared" si="23"/>
        <v>2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-41</v>
      </c>
      <c r="M86" s="9">
        <f t="shared" si="26"/>
        <v>-63</v>
      </c>
      <c r="N86" s="5">
        <f t="shared" si="21"/>
        <v>0</v>
      </c>
      <c r="O86" s="10">
        <f t="shared" si="27"/>
        <v>-41.18811881188121</v>
      </c>
      <c r="P86" s="5">
        <f t="shared" si="22"/>
        <v>102.97029702970298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-41</v>
      </c>
      <c r="M87" s="9">
        <f t="shared" si="26"/>
        <v>-63</v>
      </c>
      <c r="N87" s="5">
        <f t="shared" si="21"/>
        <v>0</v>
      </c>
      <c r="O87" s="10">
        <f t="shared" si="27"/>
        <v>-41.18811881188121</v>
      </c>
      <c r="P87" s="5">
        <f t="shared" si="22"/>
        <v>102.97029702970298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-41</v>
      </c>
      <c r="M88" s="9">
        <f t="shared" si="26"/>
        <v>-63</v>
      </c>
      <c r="N88" s="5">
        <f t="shared" si="21"/>
        <v>0</v>
      </c>
      <c r="O88" s="10">
        <f t="shared" si="27"/>
        <v>-41.18811881188121</v>
      </c>
      <c r="P88" s="5">
        <f t="shared" si="22"/>
        <v>102.97029702970298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-41</v>
      </c>
      <c r="M89" s="9">
        <f t="shared" si="26"/>
        <v>-63</v>
      </c>
      <c r="N89" s="5">
        <f t="shared" si="21"/>
        <v>0</v>
      </c>
      <c r="O89" s="10">
        <f t="shared" si="27"/>
        <v>-41.18811881188121</v>
      </c>
      <c r="P89" s="5">
        <f t="shared" si="22"/>
        <v>102.97029702970298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-41</v>
      </c>
      <c r="M90" s="9">
        <f t="shared" si="26"/>
        <v>-63</v>
      </c>
      <c r="N90" s="5">
        <f t="shared" si="21"/>
        <v>0</v>
      </c>
      <c r="O90" s="10">
        <f t="shared" si="27"/>
        <v>-41.18811881188121</v>
      </c>
      <c r="P90" s="5">
        <f t="shared" si="22"/>
        <v>102.97029702970298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-41</v>
      </c>
      <c r="M91" s="9">
        <f t="shared" si="26"/>
        <v>-63</v>
      </c>
      <c r="N91" s="5">
        <f t="shared" si="21"/>
        <v>0</v>
      </c>
      <c r="O91" s="10">
        <f t="shared" si="27"/>
        <v>-41.18811881188121</v>
      </c>
      <c r="P91" s="5">
        <f t="shared" si="22"/>
        <v>102.97029702970298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>
        <v>1</v>
      </c>
      <c r="E92"/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-40</v>
      </c>
      <c r="M92" s="9">
        <f t="shared" si="26"/>
        <v>-63</v>
      </c>
      <c r="N92" s="5">
        <f t="shared" si="21"/>
        <v>0.39603960396039606</v>
      </c>
      <c r="O92" s="10">
        <f t="shared" si="27"/>
        <v>-40.792079207920814</v>
      </c>
      <c r="P92" s="5">
        <f t="shared" si="22"/>
        <v>101.98019801980199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>
        <v>1</v>
      </c>
      <c r="I93"/>
      <c r="J93" s="9">
        <f t="shared" si="19"/>
        <v>0</v>
      </c>
      <c r="K93" s="9">
        <f t="shared" si="20"/>
        <v>1</v>
      </c>
      <c r="L93" s="9">
        <f t="shared" si="25"/>
        <v>-40</v>
      </c>
      <c r="M93" s="9">
        <f t="shared" si="26"/>
        <v>-62</v>
      </c>
      <c r="N93" s="5">
        <f t="shared" si="21"/>
        <v>0.39603960396039606</v>
      </c>
      <c r="O93" s="10">
        <f t="shared" si="27"/>
        <v>-40.39603960396042</v>
      </c>
      <c r="P93" s="5">
        <f t="shared" si="22"/>
        <v>100.99009900990099</v>
      </c>
      <c r="Q93" s="9">
        <f t="shared" si="23"/>
        <v>0</v>
      </c>
      <c r="R93" s="9">
        <f t="shared" si="24"/>
        <v>1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>
        <v>1</v>
      </c>
      <c r="J94" s="9">
        <f t="shared" si="19"/>
        <v>0</v>
      </c>
      <c r="K94" s="9">
        <f t="shared" si="20"/>
        <v>1</v>
      </c>
      <c r="L94" s="9">
        <f t="shared" si="25"/>
        <v>-40</v>
      </c>
      <c r="M94" s="9">
        <f t="shared" si="26"/>
        <v>-61</v>
      </c>
      <c r="N94" s="5">
        <f t="shared" si="21"/>
        <v>0.39603960396039606</v>
      </c>
      <c r="O94" s="10">
        <f t="shared" si="27"/>
        <v>-40.00000000000002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-40</v>
      </c>
      <c r="M95" s="9">
        <f t="shared" si="26"/>
        <v>-61</v>
      </c>
      <c r="N95" s="5">
        <f t="shared" si="21"/>
        <v>0</v>
      </c>
      <c r="O95" s="10">
        <f t="shared" si="27"/>
        <v>-40.00000000000002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-40</v>
      </c>
      <c r="M96" s="9">
        <f t="shared" si="26"/>
        <v>-61</v>
      </c>
      <c r="N96" s="5">
        <f t="shared" si="21"/>
        <v>0</v>
      </c>
      <c r="O96" s="10">
        <f t="shared" si="27"/>
        <v>-40.00000000000002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-40</v>
      </c>
      <c r="M97" s="9">
        <f t="shared" si="26"/>
        <v>-61</v>
      </c>
      <c r="N97" s="5">
        <f t="shared" si="21"/>
        <v>0</v>
      </c>
      <c r="O97" s="10">
        <f t="shared" si="27"/>
        <v>-40.00000000000002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-40</v>
      </c>
      <c r="M98" s="9">
        <f t="shared" si="26"/>
        <v>-61</v>
      </c>
      <c r="N98" s="5">
        <f t="shared" si="21"/>
        <v>0</v>
      </c>
      <c r="O98" s="10">
        <f t="shared" si="27"/>
        <v>-40.00000000000002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-40</v>
      </c>
      <c r="M99" s="9">
        <f t="shared" si="26"/>
        <v>-61</v>
      </c>
      <c r="N99" s="5">
        <f t="shared" si="21"/>
        <v>0</v>
      </c>
      <c r="O99" s="10">
        <f t="shared" si="27"/>
        <v>-40.00000000000002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-40</v>
      </c>
      <c r="M100" s="9">
        <f t="shared" si="26"/>
        <v>-61</v>
      </c>
      <c r="N100" s="5">
        <f t="shared" si="21"/>
        <v>0</v>
      </c>
      <c r="O100" s="10">
        <f t="shared" si="27"/>
        <v>-40.00000000000002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-40</v>
      </c>
      <c r="M101" s="9">
        <f t="shared" si="26"/>
        <v>-61</v>
      </c>
      <c r="N101" s="5">
        <f t="shared" si="21"/>
        <v>0</v>
      </c>
      <c r="O101" s="10">
        <f>O100+N101</f>
        <v>-40.00000000000002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30</v>
      </c>
      <c r="C103" s="9">
        <f t="shared" si="28"/>
        <v>97</v>
      </c>
      <c r="D103" s="9">
        <f t="shared" si="28"/>
        <v>50</v>
      </c>
      <c r="E103" s="9">
        <f t="shared" si="28"/>
        <v>37</v>
      </c>
      <c r="F103" s="9">
        <f t="shared" si="28"/>
        <v>44</v>
      </c>
      <c r="G103" s="9">
        <f t="shared" si="28"/>
        <v>102</v>
      </c>
      <c r="H103" s="9">
        <f t="shared" si="28"/>
        <v>38</v>
      </c>
      <c r="I103" s="9">
        <f t="shared" si="28"/>
        <v>47</v>
      </c>
      <c r="J103" s="9">
        <f t="shared" si="28"/>
        <v>-40</v>
      </c>
      <c r="K103" s="9">
        <f t="shared" si="28"/>
        <v>-61</v>
      </c>
      <c r="N103" s="5">
        <f>SUM(N4:N101)</f>
        <v>-40.00000000000002</v>
      </c>
      <c r="Q103" s="10">
        <f>SUM(Q4:Q101)</f>
        <v>273</v>
      </c>
      <c r="R103" s="10">
        <f>SUM(R4:R101)</f>
        <v>172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>
        <v>1</v>
      </c>
      <c r="H4"/>
      <c r="I4">
        <v>1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1</v>
      </c>
      <c r="R4" s="9">
        <f aca="true" t="shared" si="5" ref="R4:R35">D4+E4+H4+I4</f>
        <v>1</v>
      </c>
      <c r="X4" s="1" t="s">
        <v>28</v>
      </c>
      <c r="Z4" s="10">
        <f>SUM(N4:N10)</f>
        <v>-1.2857142857142856</v>
      </c>
      <c r="AA4" s="5">
        <f aca="true" t="shared" si="6" ref="AA4:AA17">Z4*100/$Z$18</f>
        <v>10.714285714285715</v>
      </c>
      <c r="AB4" s="10">
        <f>SUM(Q4:Q10)+SUM(R4:R10)</f>
        <v>9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>
        <v>1</v>
      </c>
      <c r="H5" s="11"/>
      <c r="I5" s="11">
        <v>1</v>
      </c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1</v>
      </c>
      <c r="R5" s="9">
        <f t="shared" si="5"/>
        <v>1</v>
      </c>
      <c r="T5" s="8" t="s">
        <v>29</v>
      </c>
      <c r="V5" s="9">
        <f>R103</f>
        <v>195</v>
      </c>
      <c r="W5"/>
      <c r="X5"/>
      <c r="Y5" s="1" t="s">
        <v>30</v>
      </c>
      <c r="Z5" s="10">
        <f>SUM(N11:N17)</f>
        <v>-0.4285714285714286</v>
      </c>
      <c r="AA5" s="5">
        <f t="shared" si="6"/>
        <v>3.571428571428573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223</v>
      </c>
      <c r="W6"/>
      <c r="X6" s="1" t="s">
        <v>32</v>
      </c>
      <c r="Z6" s="10">
        <f>SUM(N18:N24)</f>
        <v>-6.428571428571429</v>
      </c>
      <c r="AA6" s="5">
        <f t="shared" si="6"/>
        <v>53.57142857142859</v>
      </c>
      <c r="AB6" s="10">
        <f>SUM(Q18:Q24)+SUM(R18:R24)</f>
        <v>27</v>
      </c>
      <c r="AC6" s="10">
        <f>100*SUM(R18:R24)/AB6</f>
        <v>22.22222222222222</v>
      </c>
    </row>
    <row r="7" spans="1:29" ht="15">
      <c r="A7" s="12">
        <v>32750</v>
      </c>
      <c r="B7"/>
      <c r="C7"/>
      <c r="D7"/>
      <c r="E7"/>
      <c r="F7"/>
      <c r="G7">
        <v>1</v>
      </c>
      <c r="H7"/>
      <c r="I7"/>
      <c r="J7" s="9">
        <f t="shared" si="0"/>
        <v>0</v>
      </c>
      <c r="K7" s="9">
        <f t="shared" si="1"/>
        <v>-1</v>
      </c>
      <c r="L7" s="9">
        <f t="shared" si="7"/>
        <v>0</v>
      </c>
      <c r="M7" s="9">
        <f t="shared" si="8"/>
        <v>-1</v>
      </c>
      <c r="N7" s="5">
        <f t="shared" si="2"/>
        <v>-0.42857142857142855</v>
      </c>
      <c r="O7" s="10">
        <f t="shared" si="9"/>
        <v>-0.42857142857142855</v>
      </c>
      <c r="P7" s="5">
        <f t="shared" si="3"/>
        <v>3.5714285714285743</v>
      </c>
      <c r="Q7" s="9">
        <f t="shared" si="4"/>
        <v>1</v>
      </c>
      <c r="R7" s="9">
        <f t="shared" si="5"/>
        <v>0</v>
      </c>
      <c r="T7" s="8" t="s">
        <v>33</v>
      </c>
      <c r="V7" s="5">
        <f>V5*100/(V5+V6)</f>
        <v>46.65071770334928</v>
      </c>
      <c r="W7"/>
      <c r="Y7" s="1" t="s">
        <v>34</v>
      </c>
      <c r="Z7" s="10">
        <f>SUM(N25:N31)</f>
        <v>-1.7142857142857144</v>
      </c>
      <c r="AA7" s="5">
        <f t="shared" si="6"/>
        <v>14.285714285714292</v>
      </c>
      <c r="AB7" s="10">
        <f>SUM(Q25:Q31)+SUM(R25:R31)</f>
        <v>20</v>
      </c>
      <c r="AC7" s="10">
        <f>100*SUM(R25:R31)/AB7</f>
        <v>40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-1</v>
      </c>
      <c r="N8" s="5">
        <f t="shared" si="2"/>
        <v>0</v>
      </c>
      <c r="O8" s="10">
        <f t="shared" si="9"/>
        <v>-0.42857142857142855</v>
      </c>
      <c r="P8" s="5">
        <f t="shared" si="3"/>
        <v>3.5714285714285743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-2.571428571428571</v>
      </c>
      <c r="AA8" s="5">
        <f t="shared" si="6"/>
        <v>21.42857142857143</v>
      </c>
      <c r="AB8" s="10">
        <f>SUM(Q32:Q38)+SUM(R32:R38)</f>
        <v>22</v>
      </c>
      <c r="AC8" s="10">
        <f>100*SUM(R32:R38)/AB8</f>
        <v>36.36363636363637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-1</v>
      </c>
      <c r="N9" s="5">
        <f t="shared" si="2"/>
        <v>0</v>
      </c>
      <c r="O9" s="10">
        <f t="shared" si="9"/>
        <v>-0.42857142857142855</v>
      </c>
      <c r="P9" s="5">
        <f t="shared" si="3"/>
        <v>3.5714285714285743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-3.8571428571428568</v>
      </c>
      <c r="AA9" s="5">
        <f t="shared" si="6"/>
        <v>32.142857142857146</v>
      </c>
      <c r="AB9" s="10">
        <f>SUM(Q39:Q45)+SUM(R39:R45)</f>
        <v>29</v>
      </c>
      <c r="AC9" s="10">
        <f>100*SUM(R39:R45)/AB9</f>
        <v>34.48275862068966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3</v>
      </c>
      <c r="H10" s="11">
        <v>1</v>
      </c>
      <c r="I10" s="11"/>
      <c r="J10" s="9">
        <f t="shared" si="0"/>
        <v>0</v>
      </c>
      <c r="K10" s="9">
        <f t="shared" si="1"/>
        <v>-2</v>
      </c>
      <c r="L10" s="9">
        <f t="shared" si="7"/>
        <v>0</v>
      </c>
      <c r="M10" s="9">
        <f t="shared" si="8"/>
        <v>-3</v>
      </c>
      <c r="N10" s="5">
        <f t="shared" si="2"/>
        <v>-0.8571428571428571</v>
      </c>
      <c r="O10" s="10">
        <f t="shared" si="9"/>
        <v>-1.2857142857142856</v>
      </c>
      <c r="P10" s="5">
        <f t="shared" si="3"/>
        <v>10.714285714285722</v>
      </c>
      <c r="Q10" s="9">
        <f t="shared" si="4"/>
        <v>3</v>
      </c>
      <c r="R10" s="9">
        <f t="shared" si="5"/>
        <v>1</v>
      </c>
      <c r="U10" s="8" t="s">
        <v>2</v>
      </c>
      <c r="V10" s="5">
        <f>100*(+E103/(E103+D103))</f>
        <v>45.33333333333333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74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>
        <v>1</v>
      </c>
      <c r="G11">
        <v>2</v>
      </c>
      <c r="H11"/>
      <c r="I11">
        <v>1</v>
      </c>
      <c r="J11" s="9">
        <f t="shared" si="0"/>
        <v>0</v>
      </c>
      <c r="K11" s="9">
        <f t="shared" si="1"/>
        <v>-2</v>
      </c>
      <c r="L11" s="9">
        <f t="shared" si="7"/>
        <v>0</v>
      </c>
      <c r="M11" s="9">
        <f t="shared" si="8"/>
        <v>-5</v>
      </c>
      <c r="N11" s="5">
        <f t="shared" si="2"/>
        <v>-0.8571428571428571</v>
      </c>
      <c r="O11" s="10">
        <f t="shared" si="9"/>
        <v>-2.142857142857143</v>
      </c>
      <c r="P11" s="5">
        <f t="shared" si="3"/>
        <v>17.857142857142872</v>
      </c>
      <c r="Q11" s="9">
        <f t="shared" si="4"/>
        <v>3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48.333333333333336</v>
      </c>
      <c r="W11"/>
      <c r="Y11" s="8" t="s">
        <v>40</v>
      </c>
      <c r="Z11" s="10">
        <f>SUM(N53:N59)</f>
        <v>3.428571428571429</v>
      </c>
      <c r="AA11" s="5">
        <f t="shared" si="6"/>
        <v>-28.571428571428584</v>
      </c>
      <c r="AB11" s="10">
        <f>SUM(Q53:Q59)+SUM(R53:R59)</f>
        <v>82</v>
      </c>
      <c r="AC11" s="10">
        <f>100*SUM(R53:R59)/AB11</f>
        <v>54.8780487804878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-5</v>
      </c>
      <c r="N12" s="5">
        <f t="shared" si="2"/>
        <v>0</v>
      </c>
      <c r="O12" s="10">
        <f t="shared" si="9"/>
        <v>-2.142857142857143</v>
      </c>
      <c r="P12" s="5">
        <f t="shared" si="3"/>
        <v>17.857142857142872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47.179487179487175</v>
      </c>
      <c r="W12"/>
      <c r="X12" s="8" t="s">
        <v>42</v>
      </c>
      <c r="Z12" s="10">
        <f>SUM(N60:N66)</f>
        <v>0.42857142857142866</v>
      </c>
      <c r="AA12" s="5">
        <f t="shared" si="6"/>
        <v>-3.5714285714285734</v>
      </c>
      <c r="AB12" s="10">
        <f>SUM(Q60:Q66)+SUM(R60:R66)</f>
        <v>41</v>
      </c>
      <c r="AC12" s="10">
        <f>100*SUM(R60:R66)/AB12</f>
        <v>51.21951219512195</v>
      </c>
    </row>
    <row r="13" spans="1:29" ht="15">
      <c r="A13" s="12">
        <v>32756</v>
      </c>
      <c r="B13"/>
      <c r="C13"/>
      <c r="D13"/>
      <c r="E13"/>
      <c r="F13"/>
      <c r="G13">
        <v>2</v>
      </c>
      <c r="H13"/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-7</v>
      </c>
      <c r="N13" s="5">
        <f t="shared" si="2"/>
        <v>-0.8571428571428571</v>
      </c>
      <c r="O13" s="10">
        <f t="shared" si="9"/>
        <v>-3</v>
      </c>
      <c r="P13" s="5">
        <f t="shared" si="3"/>
        <v>25.00000000000002</v>
      </c>
      <c r="Q13" s="9">
        <f t="shared" si="4"/>
        <v>2</v>
      </c>
      <c r="R13" s="9">
        <f t="shared" si="5"/>
        <v>0</v>
      </c>
      <c r="W13"/>
      <c r="Y13" s="8" t="s">
        <v>43</v>
      </c>
      <c r="Z13" s="10">
        <f>SUM(N67:N73)</f>
        <v>-2.571428571428571</v>
      </c>
      <c r="AA13" s="5">
        <f t="shared" si="6"/>
        <v>21.42857142857143</v>
      </c>
      <c r="AB13" s="10">
        <f>SUM(Q67:Q73)+SUM(R67:R73)</f>
        <v>22</v>
      </c>
      <c r="AC13" s="10">
        <f>100*SUM(R67:R73)/AB13</f>
        <v>36.36363636363637</v>
      </c>
    </row>
    <row r="14" spans="1:29" ht="15">
      <c r="A14" s="12">
        <v>32757</v>
      </c>
      <c r="B14" s="11"/>
      <c r="C14" s="11"/>
      <c r="D14" s="11"/>
      <c r="E14" s="11">
        <v>1</v>
      </c>
      <c r="F14" s="11"/>
      <c r="G14" s="11"/>
      <c r="H14" s="11"/>
      <c r="I14" s="11">
        <v>2</v>
      </c>
      <c r="J14" s="9">
        <f t="shared" si="0"/>
        <v>1</v>
      </c>
      <c r="K14" s="9">
        <f t="shared" si="1"/>
        <v>2</v>
      </c>
      <c r="L14" s="9">
        <f t="shared" si="7"/>
        <v>1</v>
      </c>
      <c r="M14" s="9">
        <f t="shared" si="8"/>
        <v>-5</v>
      </c>
      <c r="N14" s="5">
        <f t="shared" si="2"/>
        <v>1.2857142857142856</v>
      </c>
      <c r="O14" s="10">
        <f t="shared" si="9"/>
        <v>-1.7142857142857144</v>
      </c>
      <c r="P14" s="5">
        <f t="shared" si="3"/>
        <v>14.285714285714299</v>
      </c>
      <c r="Q14" s="9">
        <f t="shared" si="4"/>
        <v>0</v>
      </c>
      <c r="R14" s="9">
        <f t="shared" si="5"/>
        <v>3</v>
      </c>
      <c r="T14" s="8"/>
      <c r="W14"/>
      <c r="X14" s="8" t="s">
        <v>44</v>
      </c>
      <c r="Z14" s="10">
        <f>SUM(N74:N80)</f>
        <v>1.2857142857142856</v>
      </c>
      <c r="AA14" s="5">
        <f t="shared" si="6"/>
        <v>-10.714285714285715</v>
      </c>
      <c r="AB14" s="10">
        <f>SUM(Q74:Q80)+SUM(R74:R80)</f>
        <v>21</v>
      </c>
      <c r="AC14" s="10">
        <f>100*SUM(R74:R80)/AB14</f>
        <v>57.142857142857146</v>
      </c>
    </row>
    <row r="15" spans="1:29" ht="15">
      <c r="A15" s="12">
        <v>32758</v>
      </c>
      <c r="B15"/>
      <c r="C15">
        <v>3</v>
      </c>
      <c r="D15" s="11"/>
      <c r="E15" s="11">
        <v>1</v>
      </c>
      <c r="F15"/>
      <c r="G15">
        <v>2</v>
      </c>
      <c r="H15" s="11"/>
      <c r="I15" s="11">
        <v>1</v>
      </c>
      <c r="J15" s="9">
        <f t="shared" si="0"/>
        <v>-2</v>
      </c>
      <c r="K15" s="9">
        <f t="shared" si="1"/>
        <v>-1</v>
      </c>
      <c r="L15" s="9">
        <f t="shared" si="7"/>
        <v>-1</v>
      </c>
      <c r="M15" s="9">
        <f t="shared" si="8"/>
        <v>-6</v>
      </c>
      <c r="N15" s="5">
        <f t="shared" si="2"/>
        <v>-1.2857142857142856</v>
      </c>
      <c r="O15" s="10">
        <f t="shared" si="9"/>
        <v>-3</v>
      </c>
      <c r="P15" s="5">
        <f t="shared" si="3"/>
        <v>25.00000000000002</v>
      </c>
      <c r="Q15" s="9">
        <f t="shared" si="4"/>
        <v>5</v>
      </c>
      <c r="R15" s="9">
        <f t="shared" si="5"/>
        <v>2</v>
      </c>
      <c r="T15" s="8"/>
      <c r="W15"/>
      <c r="Y15" s="8" t="s">
        <v>45</v>
      </c>
      <c r="Z15" s="10">
        <f>SUM(N81:N87)</f>
        <v>0.8571428571428571</v>
      </c>
      <c r="AA15" s="5">
        <f t="shared" si="6"/>
        <v>-7.142857142857144</v>
      </c>
      <c r="AB15" s="10">
        <f>SUM(Q81:Q87)+SUM(R81:R87)</f>
        <v>28</v>
      </c>
      <c r="AC15" s="10">
        <f>100*SUM(R81:R87)/AB15</f>
        <v>53.57142857142857</v>
      </c>
    </row>
    <row r="16" spans="1:29" ht="15">
      <c r="A16" s="12">
        <v>32759</v>
      </c>
      <c r="B16">
        <v>1</v>
      </c>
      <c r="C16"/>
      <c r="D16">
        <v>1</v>
      </c>
      <c r="E16">
        <v>2</v>
      </c>
      <c r="F16">
        <v>2</v>
      </c>
      <c r="G16"/>
      <c r="H16">
        <v>3</v>
      </c>
      <c r="I16"/>
      <c r="J16" s="9">
        <f t="shared" si="0"/>
        <v>2</v>
      </c>
      <c r="K16" s="9">
        <f t="shared" si="1"/>
        <v>1</v>
      </c>
      <c r="L16" s="9">
        <f t="shared" si="7"/>
        <v>1</v>
      </c>
      <c r="M16" s="9">
        <f t="shared" si="8"/>
        <v>-5</v>
      </c>
      <c r="N16" s="5">
        <f t="shared" si="2"/>
        <v>1.2857142857142856</v>
      </c>
      <c r="O16" s="10">
        <f t="shared" si="9"/>
        <v>-1.7142857142857144</v>
      </c>
      <c r="P16" s="5">
        <f t="shared" si="3"/>
        <v>14.285714285714299</v>
      </c>
      <c r="Q16" s="9">
        <f t="shared" si="4"/>
        <v>3</v>
      </c>
      <c r="R16" s="9">
        <f t="shared" si="5"/>
        <v>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8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8"/>
        <v>-5</v>
      </c>
      <c r="N17" s="5">
        <f t="shared" si="2"/>
        <v>0</v>
      </c>
      <c r="O17" s="10">
        <f t="shared" si="9"/>
        <v>-1.7142857142857144</v>
      </c>
      <c r="P17" s="5">
        <f t="shared" si="3"/>
        <v>14.285714285714299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0.857142857142857</v>
      </c>
      <c r="AA17" s="5">
        <f t="shared" si="6"/>
        <v>-7.142857142857143</v>
      </c>
      <c r="AB17" s="10">
        <f>SUM(Q95:Q101)+SUM(R95:R101)</f>
        <v>10</v>
      </c>
      <c r="AC17" s="10">
        <f>100*SUM(R95:R101)/AB17</f>
        <v>60</v>
      </c>
    </row>
    <row r="18" spans="1:27" ht="15">
      <c r="A18" s="12">
        <v>32761</v>
      </c>
      <c r="B18">
        <v>2</v>
      </c>
      <c r="C18">
        <v>2</v>
      </c>
      <c r="D18"/>
      <c r="E18">
        <v>1</v>
      </c>
      <c r="F18">
        <v>2</v>
      </c>
      <c r="G18">
        <v>3</v>
      </c>
      <c r="H18">
        <v>1</v>
      </c>
      <c r="I18"/>
      <c r="J18" s="9">
        <f t="shared" si="0"/>
        <v>-3</v>
      </c>
      <c r="K18" s="9">
        <f t="shared" si="1"/>
        <v>-4</v>
      </c>
      <c r="L18" s="9">
        <f t="shared" si="7"/>
        <v>-2</v>
      </c>
      <c r="M18" s="9">
        <f t="shared" si="8"/>
        <v>-9</v>
      </c>
      <c r="N18" s="5">
        <f t="shared" si="2"/>
        <v>-3</v>
      </c>
      <c r="O18" s="10">
        <f t="shared" si="9"/>
        <v>-4.714285714285714</v>
      </c>
      <c r="P18" s="5">
        <f t="shared" si="3"/>
        <v>39.28571428571432</v>
      </c>
      <c r="Q18" s="9">
        <f t="shared" si="4"/>
        <v>9</v>
      </c>
      <c r="R18" s="9">
        <f t="shared" si="5"/>
        <v>2</v>
      </c>
      <c r="T18" s="8"/>
      <c r="Y18" s="8" t="s">
        <v>48</v>
      </c>
      <c r="Z18" s="9">
        <f>SUM(Z4:Z17)</f>
        <v>-11.999999999999996</v>
      </c>
      <c r="AA18" s="9">
        <f>SUM(AA4:AA17)</f>
        <v>100.00000000000003</v>
      </c>
    </row>
    <row r="19" spans="1:29" ht="15">
      <c r="A19" s="12">
        <v>32762</v>
      </c>
      <c r="B19">
        <v>1</v>
      </c>
      <c r="C19"/>
      <c r="D19">
        <v>2</v>
      </c>
      <c r="E19">
        <v>1</v>
      </c>
      <c r="F19"/>
      <c r="G19">
        <v>3</v>
      </c>
      <c r="H19"/>
      <c r="I19"/>
      <c r="J19" s="9">
        <f t="shared" si="0"/>
        <v>2</v>
      </c>
      <c r="K19" s="9">
        <f t="shared" si="1"/>
        <v>-3</v>
      </c>
      <c r="L19" s="9">
        <f t="shared" si="7"/>
        <v>0</v>
      </c>
      <c r="M19" s="9">
        <f t="shared" si="8"/>
        <v>-12</v>
      </c>
      <c r="N19" s="5">
        <f t="shared" si="2"/>
        <v>-0.42857142857142855</v>
      </c>
      <c r="O19" s="10">
        <f t="shared" si="9"/>
        <v>-5.142857142857143</v>
      </c>
      <c r="P19" s="5">
        <f t="shared" si="3"/>
        <v>42.8571428571429</v>
      </c>
      <c r="Q19" s="9">
        <f t="shared" si="4"/>
        <v>4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0</v>
      </c>
      <c r="K20" s="9">
        <f t="shared" si="1"/>
        <v>-2</v>
      </c>
      <c r="L20" s="9">
        <f t="shared" si="7"/>
        <v>0</v>
      </c>
      <c r="M20" s="9">
        <f t="shared" si="8"/>
        <v>-14</v>
      </c>
      <c r="N20" s="5">
        <f t="shared" si="2"/>
        <v>-0.8571428571428571</v>
      </c>
      <c r="O20" s="10">
        <f t="shared" si="9"/>
        <v>-6</v>
      </c>
      <c r="P20" s="5">
        <f t="shared" si="3"/>
        <v>50.00000000000004</v>
      </c>
      <c r="Q20" s="9">
        <f t="shared" si="4"/>
        <v>3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>
        <v>1</v>
      </c>
      <c r="H21"/>
      <c r="I21"/>
      <c r="J21" s="9">
        <f t="shared" si="0"/>
        <v>0</v>
      </c>
      <c r="K21" s="9">
        <f t="shared" si="1"/>
        <v>-1</v>
      </c>
      <c r="L21" s="9">
        <f t="shared" si="7"/>
        <v>0</v>
      </c>
      <c r="M21" s="9">
        <f t="shared" si="8"/>
        <v>-15</v>
      </c>
      <c r="N21" s="5">
        <f t="shared" si="2"/>
        <v>-0.42857142857142855</v>
      </c>
      <c r="O21" s="10">
        <f t="shared" si="9"/>
        <v>-6.428571428571429</v>
      </c>
      <c r="P21" s="5">
        <f t="shared" si="3"/>
        <v>53.57142857142862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-1</v>
      </c>
      <c r="M22" s="9">
        <f t="shared" si="8"/>
        <v>-15</v>
      </c>
      <c r="N22" s="5">
        <f t="shared" si="2"/>
        <v>-0.42857142857142855</v>
      </c>
      <c r="O22" s="10">
        <f t="shared" si="9"/>
        <v>-6.857142857142858</v>
      </c>
      <c r="P22" s="5">
        <f t="shared" si="3"/>
        <v>57.142857142857196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>
        <v>1</v>
      </c>
      <c r="G23" s="11">
        <v>1</v>
      </c>
      <c r="H23" s="11"/>
      <c r="I23" s="11"/>
      <c r="J23" s="9">
        <f t="shared" si="0"/>
        <v>0</v>
      </c>
      <c r="K23" s="9">
        <f t="shared" si="1"/>
        <v>-2</v>
      </c>
      <c r="L23" s="9">
        <f t="shared" si="7"/>
        <v>-1</v>
      </c>
      <c r="M23" s="9">
        <f t="shared" si="8"/>
        <v>-17</v>
      </c>
      <c r="N23" s="5">
        <f t="shared" si="2"/>
        <v>-0.8571428571428571</v>
      </c>
      <c r="O23" s="10">
        <f t="shared" si="9"/>
        <v>-7.714285714285714</v>
      </c>
      <c r="P23" s="5">
        <f t="shared" si="3"/>
        <v>64.28571428571435</v>
      </c>
      <c r="Q23" s="9">
        <f t="shared" si="4"/>
        <v>2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-2</v>
      </c>
      <c r="M24" s="9">
        <f t="shared" si="8"/>
        <v>-17</v>
      </c>
      <c r="N24" s="5">
        <f t="shared" si="2"/>
        <v>-0.42857142857142855</v>
      </c>
      <c r="O24" s="10">
        <f t="shared" si="9"/>
        <v>-8.142857142857142</v>
      </c>
      <c r="P24" s="5">
        <f t="shared" si="3"/>
        <v>67.85714285714292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-2</v>
      </c>
      <c r="M25" s="9">
        <f t="shared" si="8"/>
        <v>-18</v>
      </c>
      <c r="N25" s="5">
        <f t="shared" si="2"/>
        <v>-0.42857142857142855</v>
      </c>
      <c r="O25" s="10">
        <f t="shared" si="9"/>
        <v>-8.571428571428571</v>
      </c>
      <c r="P25" s="5">
        <f t="shared" si="3"/>
        <v>71.42857142857149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>
        <v>2</v>
      </c>
      <c r="I26" s="11">
        <v>1</v>
      </c>
      <c r="J26" s="9">
        <f t="shared" si="0"/>
        <v>0</v>
      </c>
      <c r="K26" s="9">
        <f t="shared" si="1"/>
        <v>3</v>
      </c>
      <c r="L26" s="9">
        <f t="shared" si="7"/>
        <v>-2</v>
      </c>
      <c r="M26" s="9">
        <f t="shared" si="8"/>
        <v>-15</v>
      </c>
      <c r="N26" s="5">
        <f t="shared" si="2"/>
        <v>1.2857142857142856</v>
      </c>
      <c r="O26" s="10">
        <f t="shared" si="9"/>
        <v>-7.285714285714286</v>
      </c>
      <c r="P26" s="5">
        <f t="shared" si="3"/>
        <v>60.714285714285765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>
        <v>1</v>
      </c>
      <c r="C27"/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-3</v>
      </c>
      <c r="M27" s="9">
        <f t="shared" si="8"/>
        <v>-15</v>
      </c>
      <c r="N27" s="5">
        <f t="shared" si="2"/>
        <v>-0.42857142857142855</v>
      </c>
      <c r="O27" s="10">
        <f t="shared" si="9"/>
        <v>-7.714285714285714</v>
      </c>
      <c r="P27" s="5">
        <f t="shared" si="3"/>
        <v>64.28571428571435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-4</v>
      </c>
      <c r="M28" s="9">
        <f t="shared" si="8"/>
        <v>-15</v>
      </c>
      <c r="N28" s="5">
        <f t="shared" si="2"/>
        <v>-0.42857142857142855</v>
      </c>
      <c r="O28" s="10">
        <f t="shared" si="9"/>
        <v>-8.142857142857142</v>
      </c>
      <c r="P28" s="5">
        <f t="shared" si="3"/>
        <v>67.85714285714292</v>
      </c>
      <c r="Q28" s="9">
        <f t="shared" si="4"/>
        <v>1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>
        <v>2</v>
      </c>
      <c r="H29"/>
      <c r="I29">
        <v>3</v>
      </c>
      <c r="J29" s="9">
        <f t="shared" si="0"/>
        <v>0</v>
      </c>
      <c r="K29" s="9">
        <f t="shared" si="1"/>
        <v>1</v>
      </c>
      <c r="L29" s="9">
        <f t="shared" si="7"/>
        <v>-4</v>
      </c>
      <c r="M29" s="9">
        <f t="shared" si="8"/>
        <v>-14</v>
      </c>
      <c r="N29" s="5">
        <f t="shared" si="2"/>
        <v>0.42857142857142855</v>
      </c>
      <c r="O29" s="10">
        <f t="shared" si="9"/>
        <v>-7.7142857142857135</v>
      </c>
      <c r="P29" s="5">
        <f t="shared" si="3"/>
        <v>64.28571428571433</v>
      </c>
      <c r="Q29" s="9">
        <f t="shared" si="4"/>
        <v>3</v>
      </c>
      <c r="R29" s="9">
        <f t="shared" si="5"/>
        <v>4</v>
      </c>
    </row>
    <row r="30" spans="1:20" ht="15">
      <c r="A30" s="12">
        <v>32773</v>
      </c>
      <c r="B30"/>
      <c r="C30"/>
      <c r="D30" s="11"/>
      <c r="E30" s="11"/>
      <c r="F30">
        <v>1</v>
      </c>
      <c r="G30">
        <v>1</v>
      </c>
      <c r="H30" s="11"/>
      <c r="I30" s="11">
        <v>1</v>
      </c>
      <c r="J30" s="9">
        <f t="shared" si="0"/>
        <v>0</v>
      </c>
      <c r="K30" s="9">
        <f t="shared" si="1"/>
        <v>-1</v>
      </c>
      <c r="L30" s="9">
        <f t="shared" si="7"/>
        <v>-4</v>
      </c>
      <c r="M30" s="9">
        <f t="shared" si="8"/>
        <v>-15</v>
      </c>
      <c r="N30" s="5">
        <f t="shared" si="2"/>
        <v>-0.42857142857142855</v>
      </c>
      <c r="O30" s="10">
        <f t="shared" si="9"/>
        <v>-8.142857142857142</v>
      </c>
      <c r="P30" s="5">
        <f t="shared" si="3"/>
        <v>67.85714285714292</v>
      </c>
      <c r="Q30" s="9">
        <f t="shared" si="4"/>
        <v>2</v>
      </c>
      <c r="R30" s="9">
        <f t="shared" si="5"/>
        <v>1</v>
      </c>
      <c r="T30" s="8"/>
    </row>
    <row r="31" spans="1:20" ht="15">
      <c r="A31" s="12">
        <v>32774</v>
      </c>
      <c r="B31">
        <v>1</v>
      </c>
      <c r="C31" s="11"/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-5</v>
      </c>
      <c r="M31" s="9">
        <f t="shared" si="8"/>
        <v>-18</v>
      </c>
      <c r="N31" s="5">
        <f t="shared" si="2"/>
        <v>-1.7142857142857142</v>
      </c>
      <c r="O31" s="10">
        <f t="shared" si="9"/>
        <v>-9.857142857142856</v>
      </c>
      <c r="P31" s="5">
        <f t="shared" si="3"/>
        <v>82.1428571428572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>
        <v>1</v>
      </c>
      <c r="D32">
        <v>1</v>
      </c>
      <c r="E32">
        <v>1</v>
      </c>
      <c r="F32">
        <v>1</v>
      </c>
      <c r="G32">
        <v>2</v>
      </c>
      <c r="H32"/>
      <c r="I32"/>
      <c r="J32" s="9">
        <f t="shared" si="0"/>
        <v>1</v>
      </c>
      <c r="K32" s="9">
        <f t="shared" si="1"/>
        <v>-3</v>
      </c>
      <c r="L32" s="9">
        <f t="shared" si="7"/>
        <v>-4</v>
      </c>
      <c r="M32" s="9">
        <f t="shared" si="8"/>
        <v>-21</v>
      </c>
      <c r="N32" s="5">
        <f t="shared" si="2"/>
        <v>-0.8571428571428571</v>
      </c>
      <c r="O32" s="10">
        <f t="shared" si="9"/>
        <v>-10.714285714285714</v>
      </c>
      <c r="P32" s="5">
        <f t="shared" si="3"/>
        <v>89.28571428571436</v>
      </c>
      <c r="Q32" s="9">
        <f t="shared" si="4"/>
        <v>4</v>
      </c>
      <c r="R32" s="9">
        <f t="shared" si="5"/>
        <v>2</v>
      </c>
    </row>
    <row r="33" spans="1:18" ht="15">
      <c r="A33" s="12">
        <v>32776</v>
      </c>
      <c r="B33"/>
      <c r="C33"/>
      <c r="D33">
        <v>1</v>
      </c>
      <c r="E33">
        <v>1</v>
      </c>
      <c r="F33"/>
      <c r="G33">
        <v>1</v>
      </c>
      <c r="H33"/>
      <c r="I33"/>
      <c r="J33" s="9">
        <f t="shared" si="0"/>
        <v>2</v>
      </c>
      <c r="K33" s="9">
        <f t="shared" si="1"/>
        <v>-1</v>
      </c>
      <c r="L33" s="9">
        <f t="shared" si="7"/>
        <v>-2</v>
      </c>
      <c r="M33" s="9">
        <f t="shared" si="8"/>
        <v>-22</v>
      </c>
      <c r="N33" s="5">
        <f t="shared" si="2"/>
        <v>0.42857142857142855</v>
      </c>
      <c r="O33" s="10">
        <f t="shared" si="9"/>
        <v>-10.285714285714285</v>
      </c>
      <c r="P33" s="5">
        <f t="shared" si="3"/>
        <v>85.71428571428578</v>
      </c>
      <c r="Q33" s="9">
        <f t="shared" si="4"/>
        <v>1</v>
      </c>
      <c r="R33" s="9">
        <f t="shared" si="5"/>
        <v>2</v>
      </c>
    </row>
    <row r="34" spans="1:18" ht="15">
      <c r="A34" s="12">
        <v>32777</v>
      </c>
      <c r="B34"/>
      <c r="C34">
        <v>1</v>
      </c>
      <c r="D34" s="11"/>
      <c r="E34" s="11"/>
      <c r="F34"/>
      <c r="G34"/>
      <c r="H34" s="11"/>
      <c r="I34" s="11"/>
      <c r="J34" s="9">
        <f t="shared" si="0"/>
        <v>-1</v>
      </c>
      <c r="K34" s="9">
        <f t="shared" si="1"/>
        <v>0</v>
      </c>
      <c r="L34" s="9">
        <f t="shared" si="7"/>
        <v>-3</v>
      </c>
      <c r="M34" s="9">
        <f t="shared" si="8"/>
        <v>-22</v>
      </c>
      <c r="N34" s="5">
        <f t="shared" si="2"/>
        <v>-0.42857142857142855</v>
      </c>
      <c r="O34" s="10">
        <f t="shared" si="9"/>
        <v>-10.714285714285714</v>
      </c>
      <c r="P34" s="5">
        <f t="shared" si="3"/>
        <v>89.28571428571436</v>
      </c>
      <c r="Q34" s="9">
        <f t="shared" si="4"/>
        <v>1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-3</v>
      </c>
      <c r="M35" s="9">
        <f t="shared" si="8"/>
        <v>-21</v>
      </c>
      <c r="N35" s="5">
        <f t="shared" si="2"/>
        <v>0.42857142857142855</v>
      </c>
      <c r="O35" s="10">
        <f t="shared" si="9"/>
        <v>-10.285714285714285</v>
      </c>
      <c r="P35" s="5">
        <f t="shared" si="3"/>
        <v>85.71428571428578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v>1</v>
      </c>
      <c r="C36">
        <v>1</v>
      </c>
      <c r="D36"/>
      <c r="E36"/>
      <c r="F36"/>
      <c r="G36">
        <v>2</v>
      </c>
      <c r="H36"/>
      <c r="I36"/>
      <c r="J36" s="9">
        <f aca="true" t="shared" si="10" ref="J36:J67">-B36-C36+D36+E36</f>
        <v>-2</v>
      </c>
      <c r="K36" s="9">
        <f aca="true" t="shared" si="11" ref="K36:K67">-F36-G36+H36+I36</f>
        <v>-2</v>
      </c>
      <c r="L36" s="9">
        <f t="shared" si="7"/>
        <v>-5</v>
      </c>
      <c r="M36" s="9">
        <f t="shared" si="8"/>
        <v>-23</v>
      </c>
      <c r="N36" s="5">
        <f aca="true" t="shared" si="12" ref="N36:N67">(+J36+K36)*($J$103/($J$103+$K$103))</f>
        <v>-1.7142857142857142</v>
      </c>
      <c r="O36" s="10">
        <f t="shared" si="9"/>
        <v>-11.999999999999998</v>
      </c>
      <c r="P36" s="5">
        <f aca="true" t="shared" si="13" ref="P36:P67">O36*100/$N$103</f>
        <v>100.00000000000007</v>
      </c>
      <c r="Q36" s="9">
        <f aca="true" t="shared" si="14" ref="Q36:Q67">+B36+C36+F36+G36</f>
        <v>4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>
        <v>1</v>
      </c>
      <c r="I37">
        <v>1</v>
      </c>
      <c r="J37" s="9">
        <f t="shared" si="10"/>
        <v>0</v>
      </c>
      <c r="K37" s="9">
        <f t="shared" si="11"/>
        <v>2</v>
      </c>
      <c r="L37" s="9">
        <f aca="true" t="shared" si="16" ref="L37:L68">L36+J37</f>
        <v>-5</v>
      </c>
      <c r="M37" s="9">
        <f aca="true" t="shared" si="17" ref="M37:M68">M36+K37</f>
        <v>-21</v>
      </c>
      <c r="N37" s="5">
        <f t="shared" si="12"/>
        <v>0.8571428571428571</v>
      </c>
      <c r="O37" s="10">
        <f aca="true" t="shared" si="18" ref="O37:O68">O36+N37</f>
        <v>-11.14285714285714</v>
      </c>
      <c r="P37" s="5">
        <f t="shared" si="13"/>
        <v>92.85714285714292</v>
      </c>
      <c r="Q37" s="9">
        <f t="shared" si="14"/>
        <v>0</v>
      </c>
      <c r="R37" s="9">
        <f t="shared" si="15"/>
        <v>2</v>
      </c>
    </row>
    <row r="38" spans="1:18" ht="15">
      <c r="A38" s="12">
        <v>32781</v>
      </c>
      <c r="B38">
        <v>1</v>
      </c>
      <c r="C38">
        <v>1</v>
      </c>
      <c r="D38" s="11"/>
      <c r="E38" s="11">
        <v>1</v>
      </c>
      <c r="F38">
        <v>1</v>
      </c>
      <c r="G38">
        <v>1</v>
      </c>
      <c r="H38" s="11"/>
      <c r="I38" s="11"/>
      <c r="J38" s="9">
        <f t="shared" si="10"/>
        <v>-1</v>
      </c>
      <c r="K38" s="9">
        <f t="shared" si="11"/>
        <v>-2</v>
      </c>
      <c r="L38" s="9">
        <f t="shared" si="16"/>
        <v>-6</v>
      </c>
      <c r="M38" s="9">
        <f t="shared" si="17"/>
        <v>-23</v>
      </c>
      <c r="N38" s="5">
        <f t="shared" si="12"/>
        <v>-1.2857142857142856</v>
      </c>
      <c r="O38" s="10">
        <f t="shared" si="18"/>
        <v>-12.428571428571427</v>
      </c>
      <c r="P38" s="5">
        <f t="shared" si="13"/>
        <v>103.57142857142864</v>
      </c>
      <c r="Q38" s="9">
        <f t="shared" si="14"/>
        <v>4</v>
      </c>
      <c r="R38" s="9">
        <f t="shared" si="15"/>
        <v>1</v>
      </c>
    </row>
    <row r="39" spans="1:19" ht="15">
      <c r="A39" s="12">
        <v>32782</v>
      </c>
      <c r="B39"/>
      <c r="C39"/>
      <c r="D39">
        <v>2</v>
      </c>
      <c r="E39"/>
      <c r="F39"/>
      <c r="G39">
        <v>2</v>
      </c>
      <c r="H39"/>
      <c r="I39">
        <v>1</v>
      </c>
      <c r="J39" s="9">
        <f t="shared" si="10"/>
        <v>2</v>
      </c>
      <c r="K39" s="9">
        <f t="shared" si="11"/>
        <v>-1</v>
      </c>
      <c r="L39" s="9">
        <f t="shared" si="16"/>
        <v>-4</v>
      </c>
      <c r="M39" s="9">
        <f t="shared" si="17"/>
        <v>-24</v>
      </c>
      <c r="N39" s="5">
        <f t="shared" si="12"/>
        <v>0.42857142857142855</v>
      </c>
      <c r="O39" s="10">
        <f t="shared" si="18"/>
        <v>-11.999999999999998</v>
      </c>
      <c r="P39" s="5">
        <f t="shared" si="13"/>
        <v>100.00000000000007</v>
      </c>
      <c r="Q39" s="9">
        <f t="shared" si="14"/>
        <v>2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>
        <v>5</v>
      </c>
      <c r="H40"/>
      <c r="I40"/>
      <c r="J40" s="9">
        <f t="shared" si="10"/>
        <v>0</v>
      </c>
      <c r="K40" s="9">
        <f t="shared" si="11"/>
        <v>-5</v>
      </c>
      <c r="L40" s="9">
        <f t="shared" si="16"/>
        <v>-4</v>
      </c>
      <c r="M40" s="9">
        <f t="shared" si="17"/>
        <v>-29</v>
      </c>
      <c r="N40" s="5">
        <f t="shared" si="12"/>
        <v>-2.142857142857143</v>
      </c>
      <c r="O40" s="10">
        <f t="shared" si="18"/>
        <v>-14.14285714285714</v>
      </c>
      <c r="P40" s="5">
        <f t="shared" si="13"/>
        <v>117.85714285714293</v>
      </c>
      <c r="Q40" s="9">
        <f t="shared" si="14"/>
        <v>5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>
        <v>3</v>
      </c>
      <c r="H41">
        <v>1</v>
      </c>
      <c r="I41"/>
      <c r="J41" s="9">
        <f t="shared" si="10"/>
        <v>2</v>
      </c>
      <c r="K41" s="9">
        <f t="shared" si="11"/>
        <v>-3</v>
      </c>
      <c r="L41" s="9">
        <f t="shared" si="16"/>
        <v>-2</v>
      </c>
      <c r="M41" s="9">
        <f t="shared" si="17"/>
        <v>-32</v>
      </c>
      <c r="N41" s="5">
        <f t="shared" si="12"/>
        <v>-0.42857142857142855</v>
      </c>
      <c r="O41" s="10">
        <f t="shared" si="18"/>
        <v>-14.57142857142857</v>
      </c>
      <c r="P41" s="5">
        <f t="shared" si="13"/>
        <v>121.42857142857152</v>
      </c>
      <c r="Q41" s="9">
        <f t="shared" si="14"/>
        <v>5</v>
      </c>
      <c r="R41" s="9">
        <f t="shared" si="15"/>
        <v>4</v>
      </c>
    </row>
    <row r="42" spans="1:18" ht="15">
      <c r="A42" s="12">
        <v>32785</v>
      </c>
      <c r="B42"/>
      <c r="C42">
        <v>1</v>
      </c>
      <c r="D42"/>
      <c r="E42" s="11"/>
      <c r="F42"/>
      <c r="G42"/>
      <c r="H42">
        <v>1</v>
      </c>
      <c r="I42" s="11">
        <v>2</v>
      </c>
      <c r="J42" s="9">
        <f t="shared" si="10"/>
        <v>-1</v>
      </c>
      <c r="K42" s="9">
        <f t="shared" si="11"/>
        <v>3</v>
      </c>
      <c r="L42" s="9">
        <f t="shared" si="16"/>
        <v>-3</v>
      </c>
      <c r="M42" s="9">
        <f t="shared" si="17"/>
        <v>-29</v>
      </c>
      <c r="N42" s="5">
        <f t="shared" si="12"/>
        <v>0.8571428571428571</v>
      </c>
      <c r="O42" s="10">
        <f t="shared" si="18"/>
        <v>-13.714285714285712</v>
      </c>
      <c r="P42" s="5">
        <f t="shared" si="13"/>
        <v>114.28571428571436</v>
      </c>
      <c r="Q42" s="9">
        <f t="shared" si="14"/>
        <v>1</v>
      </c>
      <c r="R42" s="9">
        <f t="shared" si="15"/>
        <v>3</v>
      </c>
    </row>
    <row r="43" spans="1:18" ht="15">
      <c r="A43" s="12">
        <v>32786</v>
      </c>
      <c r="B43">
        <v>2</v>
      </c>
      <c r="C43">
        <v>1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-6</v>
      </c>
      <c r="M43" s="9">
        <f t="shared" si="17"/>
        <v>-29</v>
      </c>
      <c r="N43" s="5">
        <f t="shared" si="12"/>
        <v>-1.2857142857142856</v>
      </c>
      <c r="O43" s="10">
        <f t="shared" si="18"/>
        <v>-14.999999999999996</v>
      </c>
      <c r="P43" s="5">
        <f t="shared" si="13"/>
        <v>125.00000000000007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-6</v>
      </c>
      <c r="M44" s="9">
        <f t="shared" si="17"/>
        <v>-29</v>
      </c>
      <c r="N44" s="5">
        <f t="shared" si="12"/>
        <v>0</v>
      </c>
      <c r="O44" s="10">
        <f t="shared" si="18"/>
        <v>-14.999999999999996</v>
      </c>
      <c r="P44" s="5">
        <f t="shared" si="13"/>
        <v>125.00000000000007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v>1</v>
      </c>
      <c r="C45">
        <v>1</v>
      </c>
      <c r="D45" s="11"/>
      <c r="E45" s="11"/>
      <c r="F45"/>
      <c r="G45">
        <v>1</v>
      </c>
      <c r="H45" s="11"/>
      <c r="I45" s="11"/>
      <c r="J45" s="9">
        <f t="shared" si="10"/>
        <v>-2</v>
      </c>
      <c r="K45" s="9">
        <f t="shared" si="11"/>
        <v>-1</v>
      </c>
      <c r="L45" s="9">
        <f t="shared" si="16"/>
        <v>-8</v>
      </c>
      <c r="M45" s="9">
        <f t="shared" si="17"/>
        <v>-30</v>
      </c>
      <c r="N45" s="5">
        <f t="shared" si="12"/>
        <v>-1.2857142857142856</v>
      </c>
      <c r="O45" s="10">
        <f t="shared" si="18"/>
        <v>-16.28571428571428</v>
      </c>
      <c r="P45" s="5">
        <f t="shared" si="13"/>
        <v>135.7142857142858</v>
      </c>
      <c r="Q45" s="9">
        <f t="shared" si="14"/>
        <v>3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4</v>
      </c>
      <c r="D46"/>
      <c r="E46"/>
      <c r="F46"/>
      <c r="G46">
        <v>3</v>
      </c>
      <c r="H46"/>
      <c r="I46">
        <v>3</v>
      </c>
      <c r="J46" s="9">
        <f t="shared" si="10"/>
        <v>-5</v>
      </c>
      <c r="K46" s="9">
        <f t="shared" si="11"/>
        <v>0</v>
      </c>
      <c r="L46" s="9">
        <f t="shared" si="16"/>
        <v>-13</v>
      </c>
      <c r="M46" s="9">
        <f t="shared" si="17"/>
        <v>-30</v>
      </c>
      <c r="N46" s="5">
        <f t="shared" si="12"/>
        <v>-2.142857142857143</v>
      </c>
      <c r="O46" s="10">
        <f t="shared" si="18"/>
        <v>-18.428571428571423</v>
      </c>
      <c r="P46" s="5">
        <f t="shared" si="13"/>
        <v>153.57142857142867</v>
      </c>
      <c r="Q46" s="9">
        <f t="shared" si="14"/>
        <v>8</v>
      </c>
      <c r="R46" s="9">
        <f t="shared" si="15"/>
        <v>3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-12</v>
      </c>
      <c r="M47" s="9">
        <f t="shared" si="17"/>
        <v>-30</v>
      </c>
      <c r="N47" s="5">
        <f t="shared" si="12"/>
        <v>0.42857142857142855</v>
      </c>
      <c r="O47" s="10">
        <f t="shared" si="18"/>
        <v>-17.999999999999996</v>
      </c>
      <c r="P47" s="5">
        <f t="shared" si="13"/>
        <v>150.00000000000009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>
        <v>1</v>
      </c>
      <c r="D48"/>
      <c r="E48"/>
      <c r="F48"/>
      <c r="G48">
        <v>1</v>
      </c>
      <c r="H48"/>
      <c r="I48"/>
      <c r="J48" s="9">
        <f t="shared" si="10"/>
        <v>-1</v>
      </c>
      <c r="K48" s="9">
        <f t="shared" si="11"/>
        <v>-1</v>
      </c>
      <c r="L48" s="9">
        <f t="shared" si="16"/>
        <v>-13</v>
      </c>
      <c r="M48" s="9">
        <f t="shared" si="17"/>
        <v>-31</v>
      </c>
      <c r="N48" s="5">
        <f t="shared" si="12"/>
        <v>-0.8571428571428571</v>
      </c>
      <c r="O48" s="10">
        <f t="shared" si="18"/>
        <v>-18.857142857142854</v>
      </c>
      <c r="P48" s="5">
        <f t="shared" si="13"/>
        <v>157.14285714285725</v>
      </c>
      <c r="Q48" s="9">
        <f t="shared" si="14"/>
        <v>2</v>
      </c>
      <c r="R48" s="9">
        <f t="shared" si="15"/>
        <v>0</v>
      </c>
    </row>
    <row r="49" spans="1:18" ht="15">
      <c r="A49" s="12">
        <v>32792</v>
      </c>
      <c r="B49"/>
      <c r="C49">
        <v>2</v>
      </c>
      <c r="D49" s="11"/>
      <c r="E49" s="11"/>
      <c r="F49"/>
      <c r="G49">
        <v>2</v>
      </c>
      <c r="H49" s="11"/>
      <c r="I49" s="11">
        <v>1</v>
      </c>
      <c r="J49" s="9">
        <f t="shared" si="10"/>
        <v>-2</v>
      </c>
      <c r="K49" s="9">
        <f t="shared" si="11"/>
        <v>-1</v>
      </c>
      <c r="L49" s="9">
        <f t="shared" si="16"/>
        <v>-15</v>
      </c>
      <c r="M49" s="9">
        <f t="shared" si="17"/>
        <v>-32</v>
      </c>
      <c r="N49" s="5">
        <f t="shared" si="12"/>
        <v>-1.2857142857142856</v>
      </c>
      <c r="O49" s="10">
        <f t="shared" si="18"/>
        <v>-20.14285714285714</v>
      </c>
      <c r="P49" s="5">
        <f t="shared" si="13"/>
        <v>167.85714285714297</v>
      </c>
      <c r="Q49" s="9">
        <f t="shared" si="14"/>
        <v>4</v>
      </c>
      <c r="R49" s="9">
        <f t="shared" si="15"/>
        <v>1</v>
      </c>
    </row>
    <row r="50" spans="1:18" ht="15">
      <c r="A50" s="12">
        <v>32793</v>
      </c>
      <c r="B50">
        <v>2</v>
      </c>
      <c r="C50">
        <v>2</v>
      </c>
      <c r="D50">
        <v>5</v>
      </c>
      <c r="E50">
        <v>2</v>
      </c>
      <c r="F50">
        <v>4</v>
      </c>
      <c r="G50">
        <v>7</v>
      </c>
      <c r="H50">
        <v>10</v>
      </c>
      <c r="I50">
        <v>7</v>
      </c>
      <c r="J50" s="9">
        <f t="shared" si="10"/>
        <v>3</v>
      </c>
      <c r="K50" s="9">
        <f t="shared" si="11"/>
        <v>6</v>
      </c>
      <c r="L50" s="9">
        <f t="shared" si="16"/>
        <v>-12</v>
      </c>
      <c r="M50" s="9">
        <f t="shared" si="17"/>
        <v>-26</v>
      </c>
      <c r="N50" s="5">
        <f t="shared" si="12"/>
        <v>3.8571428571428568</v>
      </c>
      <c r="O50" s="10">
        <f t="shared" si="18"/>
        <v>-16.28571428571428</v>
      </c>
      <c r="P50" s="5">
        <f t="shared" si="13"/>
        <v>135.7142857142858</v>
      </c>
      <c r="Q50" s="9">
        <f t="shared" si="14"/>
        <v>15</v>
      </c>
      <c r="R50" s="9">
        <f t="shared" si="15"/>
        <v>24</v>
      </c>
    </row>
    <row r="51" spans="1:18" ht="15">
      <c r="A51" s="12">
        <v>32794</v>
      </c>
      <c r="B51">
        <v>1</v>
      </c>
      <c r="C51"/>
      <c r="D51"/>
      <c r="E51"/>
      <c r="F51"/>
      <c r="G51">
        <v>1</v>
      </c>
      <c r="H51"/>
      <c r="I51"/>
      <c r="J51" s="9">
        <f t="shared" si="10"/>
        <v>-1</v>
      </c>
      <c r="K51" s="9">
        <f t="shared" si="11"/>
        <v>-1</v>
      </c>
      <c r="L51" s="9">
        <f t="shared" si="16"/>
        <v>-13</v>
      </c>
      <c r="M51" s="9">
        <f t="shared" si="17"/>
        <v>-27</v>
      </c>
      <c r="N51" s="5">
        <f t="shared" si="12"/>
        <v>-0.8571428571428571</v>
      </c>
      <c r="O51" s="10">
        <f t="shared" si="18"/>
        <v>-17.14285714285714</v>
      </c>
      <c r="P51" s="5">
        <f t="shared" si="13"/>
        <v>142.85714285714295</v>
      </c>
      <c r="Q51" s="9">
        <f t="shared" si="14"/>
        <v>2</v>
      </c>
      <c r="R51" s="9">
        <f t="shared" si="15"/>
        <v>0</v>
      </c>
    </row>
    <row r="52" spans="1:18" ht="15">
      <c r="A52" s="12">
        <v>32795</v>
      </c>
      <c r="B52" s="11"/>
      <c r="C52">
        <v>2</v>
      </c>
      <c r="D52" s="11"/>
      <c r="E52" s="11">
        <v>3</v>
      </c>
      <c r="F52" s="11"/>
      <c r="G52">
        <v>4</v>
      </c>
      <c r="H52" s="11">
        <v>3</v>
      </c>
      <c r="I52" s="11">
        <v>2</v>
      </c>
      <c r="J52" s="9">
        <f t="shared" si="10"/>
        <v>1</v>
      </c>
      <c r="K52" s="9">
        <f t="shared" si="11"/>
        <v>1</v>
      </c>
      <c r="L52" s="9">
        <f t="shared" si="16"/>
        <v>-12</v>
      </c>
      <c r="M52" s="9">
        <f t="shared" si="17"/>
        <v>-26</v>
      </c>
      <c r="N52" s="5">
        <f t="shared" si="12"/>
        <v>0.8571428571428571</v>
      </c>
      <c r="O52" s="10">
        <f t="shared" si="18"/>
        <v>-16.28571428571428</v>
      </c>
      <c r="P52" s="5">
        <f t="shared" si="13"/>
        <v>135.7142857142858</v>
      </c>
      <c r="Q52" s="9">
        <f t="shared" si="14"/>
        <v>6</v>
      </c>
      <c r="R52" s="9">
        <f t="shared" si="15"/>
        <v>8</v>
      </c>
    </row>
    <row r="53" spans="1:19" ht="15">
      <c r="A53" s="12">
        <v>32796</v>
      </c>
      <c r="B53"/>
      <c r="C53">
        <v>1</v>
      </c>
      <c r="D53"/>
      <c r="E53">
        <v>2</v>
      </c>
      <c r="F53"/>
      <c r="G53">
        <v>1</v>
      </c>
      <c r="H53">
        <v>2</v>
      </c>
      <c r="I53">
        <v>1</v>
      </c>
      <c r="J53" s="9">
        <f t="shared" si="10"/>
        <v>1</v>
      </c>
      <c r="K53" s="9">
        <f t="shared" si="11"/>
        <v>2</v>
      </c>
      <c r="L53" s="9">
        <f t="shared" si="16"/>
        <v>-11</v>
      </c>
      <c r="M53" s="9">
        <f t="shared" si="17"/>
        <v>-24</v>
      </c>
      <c r="N53" s="5">
        <f t="shared" si="12"/>
        <v>1.2857142857142856</v>
      </c>
      <c r="O53" s="10">
        <f t="shared" si="18"/>
        <v>-14.999999999999996</v>
      </c>
      <c r="P53" s="5">
        <f t="shared" si="13"/>
        <v>125.00000000000007</v>
      </c>
      <c r="Q53" s="9">
        <f t="shared" si="14"/>
        <v>2</v>
      </c>
      <c r="R53" s="9">
        <f t="shared" si="15"/>
        <v>5</v>
      </c>
      <c r="S53" s="8" t="s">
        <v>51</v>
      </c>
    </row>
    <row r="54" spans="1:18" ht="15">
      <c r="A54" s="12">
        <v>32797</v>
      </c>
      <c r="B54">
        <v>3</v>
      </c>
      <c r="C54">
        <v>1</v>
      </c>
      <c r="D54" s="11">
        <v>4</v>
      </c>
      <c r="E54" s="11">
        <v>2</v>
      </c>
      <c r="F54">
        <v>2</v>
      </c>
      <c r="G54">
        <v>2</v>
      </c>
      <c r="H54" s="11">
        <v>1</v>
      </c>
      <c r="I54" s="11">
        <v>2</v>
      </c>
      <c r="J54" s="9">
        <f t="shared" si="10"/>
        <v>2</v>
      </c>
      <c r="K54" s="9">
        <f t="shared" si="11"/>
        <v>-1</v>
      </c>
      <c r="L54" s="9">
        <f t="shared" si="16"/>
        <v>-9</v>
      </c>
      <c r="M54" s="9">
        <f t="shared" si="17"/>
        <v>-25</v>
      </c>
      <c r="N54" s="5">
        <f t="shared" si="12"/>
        <v>0.42857142857142855</v>
      </c>
      <c r="O54" s="10">
        <f t="shared" si="18"/>
        <v>-14.571428571428568</v>
      </c>
      <c r="P54" s="5">
        <f t="shared" si="13"/>
        <v>121.4285714285715</v>
      </c>
      <c r="Q54" s="9">
        <f t="shared" si="14"/>
        <v>8</v>
      </c>
      <c r="R54" s="9">
        <f t="shared" si="15"/>
        <v>9</v>
      </c>
    </row>
    <row r="55" spans="1:18" ht="15">
      <c r="A55" s="12">
        <v>32798</v>
      </c>
      <c r="B55">
        <v>1</v>
      </c>
      <c r="C55">
        <v>1</v>
      </c>
      <c r="D55">
        <v>1</v>
      </c>
      <c r="E55">
        <v>1</v>
      </c>
      <c r="F55"/>
      <c r="G55">
        <v>4</v>
      </c>
      <c r="H55">
        <v>3</v>
      </c>
      <c r="I55">
        <v>2</v>
      </c>
      <c r="J55" s="9">
        <f t="shared" si="10"/>
        <v>0</v>
      </c>
      <c r="K55" s="9">
        <f t="shared" si="11"/>
        <v>1</v>
      </c>
      <c r="L55" s="9">
        <f t="shared" si="16"/>
        <v>-9</v>
      </c>
      <c r="M55" s="9">
        <f t="shared" si="17"/>
        <v>-24</v>
      </c>
      <c r="N55" s="5">
        <f t="shared" si="12"/>
        <v>0.42857142857142855</v>
      </c>
      <c r="O55" s="10">
        <f t="shared" si="18"/>
        <v>-14.142857142857139</v>
      </c>
      <c r="P55" s="5">
        <f t="shared" si="13"/>
        <v>117.85714285714292</v>
      </c>
      <c r="Q55" s="9">
        <f t="shared" si="14"/>
        <v>6</v>
      </c>
      <c r="R55" s="9">
        <f t="shared" si="15"/>
        <v>7</v>
      </c>
    </row>
    <row r="56" spans="1:18" ht="15">
      <c r="A56" s="12">
        <v>32799</v>
      </c>
      <c r="B56"/>
      <c r="C56">
        <v>2</v>
      </c>
      <c r="D56">
        <v>1</v>
      </c>
      <c r="E56"/>
      <c r="F56">
        <v>1</v>
      </c>
      <c r="G56">
        <v>5</v>
      </c>
      <c r="H56">
        <v>1</v>
      </c>
      <c r="I56"/>
      <c r="J56" s="9">
        <f t="shared" si="10"/>
        <v>-1</v>
      </c>
      <c r="K56" s="9">
        <f t="shared" si="11"/>
        <v>-5</v>
      </c>
      <c r="L56" s="9">
        <f t="shared" si="16"/>
        <v>-10</v>
      </c>
      <c r="M56" s="9">
        <f t="shared" si="17"/>
        <v>-29</v>
      </c>
      <c r="N56" s="5">
        <f t="shared" si="12"/>
        <v>-2.571428571428571</v>
      </c>
      <c r="O56" s="10">
        <f t="shared" si="18"/>
        <v>-16.714285714285708</v>
      </c>
      <c r="P56" s="5">
        <f t="shared" si="13"/>
        <v>139.28571428571436</v>
      </c>
      <c r="Q56" s="9">
        <f t="shared" si="14"/>
        <v>8</v>
      </c>
      <c r="R56" s="9">
        <f t="shared" si="15"/>
        <v>2</v>
      </c>
    </row>
    <row r="57" spans="1:18" ht="15">
      <c r="A57" s="12">
        <v>32800</v>
      </c>
      <c r="B57">
        <v>1</v>
      </c>
      <c r="C57">
        <v>4</v>
      </c>
      <c r="D57">
        <v>2</v>
      </c>
      <c r="E57"/>
      <c r="F57">
        <v>1</v>
      </c>
      <c r="G57">
        <v>3</v>
      </c>
      <c r="H57"/>
      <c r="I57">
        <v>1</v>
      </c>
      <c r="J57" s="9">
        <f t="shared" si="10"/>
        <v>-3</v>
      </c>
      <c r="K57" s="9">
        <f t="shared" si="11"/>
        <v>-3</v>
      </c>
      <c r="L57" s="9">
        <f t="shared" si="16"/>
        <v>-13</v>
      </c>
      <c r="M57" s="9">
        <f t="shared" si="17"/>
        <v>-32</v>
      </c>
      <c r="N57" s="5">
        <f t="shared" si="12"/>
        <v>-2.571428571428571</v>
      </c>
      <c r="O57" s="10">
        <f t="shared" si="18"/>
        <v>-19.285714285714278</v>
      </c>
      <c r="P57" s="5">
        <f t="shared" si="13"/>
        <v>160.71428571428578</v>
      </c>
      <c r="Q57" s="9">
        <f t="shared" si="14"/>
        <v>9</v>
      </c>
      <c r="R57" s="9">
        <f t="shared" si="15"/>
        <v>3</v>
      </c>
    </row>
    <row r="58" spans="1:18" ht="15">
      <c r="A58" s="12">
        <v>32801</v>
      </c>
      <c r="B58">
        <v>1</v>
      </c>
      <c r="C58"/>
      <c r="D58" s="11">
        <v>1</v>
      </c>
      <c r="E58" s="11"/>
      <c r="F58"/>
      <c r="G58">
        <v>2</v>
      </c>
      <c r="H58" s="11">
        <v>2</v>
      </c>
      <c r="I58" s="11">
        <v>7</v>
      </c>
      <c r="J58" s="9">
        <f t="shared" si="10"/>
        <v>0</v>
      </c>
      <c r="K58" s="9">
        <f t="shared" si="11"/>
        <v>7</v>
      </c>
      <c r="L58" s="9">
        <f t="shared" si="16"/>
        <v>-13</v>
      </c>
      <c r="M58" s="9">
        <f t="shared" si="17"/>
        <v>-25</v>
      </c>
      <c r="N58" s="5">
        <f t="shared" si="12"/>
        <v>3</v>
      </c>
      <c r="O58" s="10">
        <f t="shared" si="18"/>
        <v>-16.285714285714278</v>
      </c>
      <c r="P58" s="5">
        <f t="shared" si="13"/>
        <v>135.71428571428578</v>
      </c>
      <c r="Q58" s="9">
        <f t="shared" si="14"/>
        <v>3</v>
      </c>
      <c r="R58" s="9">
        <f t="shared" si="15"/>
        <v>10</v>
      </c>
    </row>
    <row r="59" spans="1:18" ht="15">
      <c r="A59" s="12">
        <v>32802</v>
      </c>
      <c r="B59"/>
      <c r="C59">
        <v>1</v>
      </c>
      <c r="D59">
        <v>2</v>
      </c>
      <c r="E59"/>
      <c r="F59"/>
      <c r="G59"/>
      <c r="H59">
        <v>4</v>
      </c>
      <c r="I59">
        <v>3</v>
      </c>
      <c r="J59" s="9">
        <f t="shared" si="10"/>
        <v>1</v>
      </c>
      <c r="K59" s="9">
        <f t="shared" si="11"/>
        <v>7</v>
      </c>
      <c r="L59" s="9">
        <f t="shared" si="16"/>
        <v>-12</v>
      </c>
      <c r="M59" s="9">
        <f t="shared" si="17"/>
        <v>-18</v>
      </c>
      <c r="N59" s="5">
        <f t="shared" si="12"/>
        <v>3.4285714285714284</v>
      </c>
      <c r="O59" s="10">
        <f t="shared" si="18"/>
        <v>-12.857142857142849</v>
      </c>
      <c r="P59" s="5">
        <f t="shared" si="13"/>
        <v>107.14285714285717</v>
      </c>
      <c r="Q59" s="9">
        <f t="shared" si="14"/>
        <v>1</v>
      </c>
      <c r="R59" s="9">
        <f t="shared" si="15"/>
        <v>9</v>
      </c>
    </row>
    <row r="60" spans="1:18" ht="15">
      <c r="A60" s="12">
        <v>32803</v>
      </c>
      <c r="B60">
        <v>2</v>
      </c>
      <c r="C60"/>
      <c r="D60">
        <v>1</v>
      </c>
      <c r="E60"/>
      <c r="F60"/>
      <c r="G60">
        <v>2</v>
      </c>
      <c r="H60">
        <v>2</v>
      </c>
      <c r="I60">
        <v>2</v>
      </c>
      <c r="J60" s="9">
        <f t="shared" si="10"/>
        <v>-1</v>
      </c>
      <c r="K60" s="9">
        <f t="shared" si="11"/>
        <v>2</v>
      </c>
      <c r="L60" s="9">
        <f t="shared" si="16"/>
        <v>-13</v>
      </c>
      <c r="M60" s="9">
        <f t="shared" si="17"/>
        <v>-16</v>
      </c>
      <c r="N60" s="5">
        <f t="shared" si="12"/>
        <v>0.42857142857142855</v>
      </c>
      <c r="O60" s="10">
        <f t="shared" si="18"/>
        <v>-12.42857142857142</v>
      </c>
      <c r="P60" s="5">
        <f t="shared" si="13"/>
        <v>103.57142857142858</v>
      </c>
      <c r="Q60" s="9">
        <f t="shared" si="14"/>
        <v>4</v>
      </c>
      <c r="R60" s="9">
        <f t="shared" si="15"/>
        <v>5</v>
      </c>
    </row>
    <row r="61" spans="1:18" ht="15">
      <c r="A61" s="12">
        <v>32804</v>
      </c>
      <c r="B61"/>
      <c r="C61">
        <v>3</v>
      </c>
      <c r="D61">
        <v>1</v>
      </c>
      <c r="E61"/>
      <c r="F61"/>
      <c r="G61">
        <v>2</v>
      </c>
      <c r="H61"/>
      <c r="I61">
        <v>1</v>
      </c>
      <c r="J61" s="9">
        <f t="shared" si="10"/>
        <v>-2</v>
      </c>
      <c r="K61" s="9">
        <f t="shared" si="11"/>
        <v>-1</v>
      </c>
      <c r="L61" s="9">
        <f t="shared" si="16"/>
        <v>-15</v>
      </c>
      <c r="M61" s="9">
        <f t="shared" si="17"/>
        <v>-17</v>
      </c>
      <c r="N61" s="5">
        <f t="shared" si="12"/>
        <v>-1.2857142857142856</v>
      </c>
      <c r="O61" s="10">
        <f t="shared" si="18"/>
        <v>-13.714285714285705</v>
      </c>
      <c r="P61" s="5">
        <f t="shared" si="13"/>
        <v>114.2857142857143</v>
      </c>
      <c r="Q61" s="9">
        <f t="shared" si="14"/>
        <v>5</v>
      </c>
      <c r="R61" s="9">
        <f t="shared" si="15"/>
        <v>2</v>
      </c>
    </row>
    <row r="62" spans="1:18" ht="15">
      <c r="A62" s="12">
        <v>32805</v>
      </c>
      <c r="B62"/>
      <c r="C62"/>
      <c r="D62">
        <v>2</v>
      </c>
      <c r="E62">
        <v>1</v>
      </c>
      <c r="F62"/>
      <c r="G62">
        <v>3</v>
      </c>
      <c r="H62"/>
      <c r="I62">
        <v>2</v>
      </c>
      <c r="J62" s="9">
        <f t="shared" si="10"/>
        <v>3</v>
      </c>
      <c r="K62" s="9">
        <f t="shared" si="11"/>
        <v>-1</v>
      </c>
      <c r="L62" s="9">
        <f t="shared" si="16"/>
        <v>-12</v>
      </c>
      <c r="M62" s="9">
        <f t="shared" si="17"/>
        <v>-18</v>
      </c>
      <c r="N62" s="5">
        <f t="shared" si="12"/>
        <v>0.8571428571428571</v>
      </c>
      <c r="O62" s="10">
        <f t="shared" si="18"/>
        <v>-12.857142857142847</v>
      </c>
      <c r="P62" s="5">
        <f t="shared" si="13"/>
        <v>107.14285714285715</v>
      </c>
      <c r="Q62" s="9">
        <f t="shared" si="14"/>
        <v>3</v>
      </c>
      <c r="R62" s="9">
        <f t="shared" si="15"/>
        <v>5</v>
      </c>
    </row>
    <row r="63" spans="1:18" ht="15">
      <c r="A63" s="12">
        <v>32806</v>
      </c>
      <c r="B63">
        <v>2</v>
      </c>
      <c r="C63" s="11"/>
      <c r="D63" s="11">
        <v>1</v>
      </c>
      <c r="E63" s="11">
        <v>1</v>
      </c>
      <c r="F63"/>
      <c r="G63" s="11"/>
      <c r="H63" s="11">
        <v>1</v>
      </c>
      <c r="I63" s="11"/>
      <c r="J63" s="9">
        <f t="shared" si="10"/>
        <v>0</v>
      </c>
      <c r="K63" s="9">
        <f t="shared" si="11"/>
        <v>1</v>
      </c>
      <c r="L63" s="9">
        <f t="shared" si="16"/>
        <v>-12</v>
      </c>
      <c r="M63" s="9">
        <f t="shared" si="17"/>
        <v>-17</v>
      </c>
      <c r="N63" s="5">
        <f t="shared" si="12"/>
        <v>0.42857142857142855</v>
      </c>
      <c r="O63" s="10">
        <f t="shared" si="18"/>
        <v>-12.428571428571418</v>
      </c>
      <c r="P63" s="5">
        <f t="shared" si="13"/>
        <v>103.57142857142857</v>
      </c>
      <c r="Q63" s="9">
        <f t="shared" si="14"/>
        <v>2</v>
      </c>
      <c r="R63" s="9">
        <f t="shared" si="15"/>
        <v>3</v>
      </c>
    </row>
    <row r="64" spans="1:18" ht="15">
      <c r="A64" s="12">
        <v>32807</v>
      </c>
      <c r="B64">
        <v>1</v>
      </c>
      <c r="C64">
        <v>1</v>
      </c>
      <c r="D64"/>
      <c r="E64">
        <v>2</v>
      </c>
      <c r="F64">
        <v>1</v>
      </c>
      <c r="G64">
        <v>1</v>
      </c>
      <c r="H64"/>
      <c r="I64"/>
      <c r="J64" s="9">
        <f t="shared" si="10"/>
        <v>0</v>
      </c>
      <c r="K64" s="9">
        <f t="shared" si="11"/>
        <v>-2</v>
      </c>
      <c r="L64" s="9">
        <f t="shared" si="16"/>
        <v>-12</v>
      </c>
      <c r="M64" s="9">
        <f t="shared" si="17"/>
        <v>-19</v>
      </c>
      <c r="N64" s="5">
        <f t="shared" si="12"/>
        <v>-0.8571428571428571</v>
      </c>
      <c r="O64" s="10">
        <f t="shared" si="18"/>
        <v>-13.285714285714276</v>
      </c>
      <c r="P64" s="5">
        <f t="shared" si="13"/>
        <v>110.71428571428572</v>
      </c>
      <c r="Q64" s="9">
        <f t="shared" si="14"/>
        <v>4</v>
      </c>
      <c r="R64" s="9">
        <f t="shared" si="15"/>
        <v>2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-11</v>
      </c>
      <c r="M65" s="9">
        <f t="shared" si="17"/>
        <v>-19</v>
      </c>
      <c r="N65" s="5">
        <f t="shared" si="12"/>
        <v>0.42857142857142855</v>
      </c>
      <c r="O65" s="10">
        <f t="shared" si="18"/>
        <v>-12.857142857142847</v>
      </c>
      <c r="P65" s="5">
        <f t="shared" si="13"/>
        <v>107.14285714285715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>
        <v>2</v>
      </c>
      <c r="H66" s="11">
        <v>2</v>
      </c>
      <c r="I66" s="11"/>
      <c r="J66" s="9">
        <f t="shared" si="10"/>
        <v>1</v>
      </c>
      <c r="K66" s="9">
        <f t="shared" si="11"/>
        <v>0</v>
      </c>
      <c r="L66" s="9">
        <f t="shared" si="16"/>
        <v>-10</v>
      </c>
      <c r="M66" s="9">
        <f t="shared" si="17"/>
        <v>-19</v>
      </c>
      <c r="N66" s="5">
        <f t="shared" si="12"/>
        <v>0.42857142857142855</v>
      </c>
      <c r="O66" s="10">
        <f t="shared" si="18"/>
        <v>-12.428571428571418</v>
      </c>
      <c r="P66" s="5">
        <f t="shared" si="13"/>
        <v>103.57142857142857</v>
      </c>
      <c r="Q66" s="9">
        <f t="shared" si="14"/>
        <v>2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-19</v>
      </c>
      <c r="N67" s="5">
        <f t="shared" si="12"/>
        <v>0</v>
      </c>
      <c r="O67" s="10">
        <f t="shared" si="18"/>
        <v>-12.428571428571418</v>
      </c>
      <c r="P67" s="5">
        <f t="shared" si="13"/>
        <v>103.57142857142857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2</v>
      </c>
      <c r="F68">
        <v>1</v>
      </c>
      <c r="G68">
        <v>2</v>
      </c>
      <c r="H68">
        <v>2</v>
      </c>
      <c r="I68"/>
      <c r="J68" s="9">
        <f aca="true" t="shared" si="19" ref="J68:J101">-B68-C68+D68+E68</f>
        <v>0</v>
      </c>
      <c r="K68" s="9">
        <f aca="true" t="shared" si="20" ref="K68:K101">-F68-G68+H68+I68</f>
        <v>-1</v>
      </c>
      <c r="L68" s="9">
        <f t="shared" si="16"/>
        <v>-10</v>
      </c>
      <c r="M68" s="9">
        <f t="shared" si="17"/>
        <v>-20</v>
      </c>
      <c r="N68" s="5">
        <f aca="true" t="shared" si="21" ref="N68:N101">(+J68+K68)*($J$103/($J$103+$K$103))</f>
        <v>-0.42857142857142855</v>
      </c>
      <c r="O68" s="10">
        <f t="shared" si="18"/>
        <v>-12.857142857142847</v>
      </c>
      <c r="P68" s="5">
        <f aca="true" t="shared" si="22" ref="P68:P99">O68*100/$N$103</f>
        <v>107.14285714285715</v>
      </c>
      <c r="Q68" s="9">
        <f aca="true" t="shared" si="23" ref="Q68:Q101">+B68+C68+F68+G68</f>
        <v>5</v>
      </c>
      <c r="R68" s="9">
        <f aca="true" t="shared" si="24" ref="R68:R101">D68+E68+H68+I68</f>
        <v>4</v>
      </c>
    </row>
    <row r="69" spans="1:18" ht="15">
      <c r="A69" s="12">
        <v>32812</v>
      </c>
      <c r="B69"/>
      <c r="C69"/>
      <c r="D69">
        <v>1</v>
      </c>
      <c r="E69"/>
      <c r="F69"/>
      <c r="G69">
        <v>2</v>
      </c>
      <c r="H69"/>
      <c r="I69">
        <v>1</v>
      </c>
      <c r="J69" s="9">
        <f t="shared" si="19"/>
        <v>1</v>
      </c>
      <c r="K69" s="9">
        <f t="shared" si="20"/>
        <v>-1</v>
      </c>
      <c r="L69" s="9">
        <f aca="true" t="shared" si="25" ref="L69:L101">L68+J69</f>
        <v>-9</v>
      </c>
      <c r="M69" s="9">
        <f aca="true" t="shared" si="26" ref="M69:M101">M68+K69</f>
        <v>-21</v>
      </c>
      <c r="N69" s="5">
        <f t="shared" si="21"/>
        <v>0</v>
      </c>
      <c r="O69" s="10">
        <f aca="true" t="shared" si="27" ref="O69:O100">O68+N69</f>
        <v>-12.857142857142847</v>
      </c>
      <c r="P69" s="5">
        <f t="shared" si="22"/>
        <v>107.14285714285715</v>
      </c>
      <c r="Q69" s="9">
        <f t="shared" si="23"/>
        <v>2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-9</v>
      </c>
      <c r="M70" s="9">
        <f t="shared" si="26"/>
        <v>-21</v>
      </c>
      <c r="N70" s="5">
        <f t="shared" si="21"/>
        <v>0</v>
      </c>
      <c r="O70" s="10">
        <f t="shared" si="27"/>
        <v>-12.857142857142847</v>
      </c>
      <c r="P70" s="5">
        <f t="shared" si="22"/>
        <v>107.14285714285715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>
        <v>2</v>
      </c>
      <c r="G71">
        <v>2</v>
      </c>
      <c r="H71"/>
      <c r="I71"/>
      <c r="J71" s="9">
        <f t="shared" si="19"/>
        <v>1</v>
      </c>
      <c r="K71" s="9">
        <f t="shared" si="20"/>
        <v>-4</v>
      </c>
      <c r="L71" s="9">
        <f t="shared" si="25"/>
        <v>-8</v>
      </c>
      <c r="M71" s="9">
        <f t="shared" si="26"/>
        <v>-25</v>
      </c>
      <c r="N71" s="5">
        <f t="shared" si="21"/>
        <v>-1.2857142857142856</v>
      </c>
      <c r="O71" s="10">
        <f t="shared" si="27"/>
        <v>-14.142857142857132</v>
      </c>
      <c r="P71" s="5">
        <f t="shared" si="22"/>
        <v>117.85714285714286</v>
      </c>
      <c r="Q71" s="9">
        <f t="shared" si="23"/>
        <v>4</v>
      </c>
      <c r="R71" s="9">
        <f t="shared" si="24"/>
        <v>1</v>
      </c>
    </row>
    <row r="72" spans="1:18" ht="15">
      <c r="A72" s="12">
        <v>32815</v>
      </c>
      <c r="B72">
        <v>2</v>
      </c>
      <c r="C72"/>
      <c r="D72"/>
      <c r="E72"/>
      <c r="F72">
        <v>1</v>
      </c>
      <c r="G72"/>
      <c r="H72"/>
      <c r="I72">
        <v>1</v>
      </c>
      <c r="J72" s="9">
        <f t="shared" si="19"/>
        <v>-2</v>
      </c>
      <c r="K72" s="9">
        <f t="shared" si="20"/>
        <v>0</v>
      </c>
      <c r="L72" s="9">
        <f t="shared" si="25"/>
        <v>-10</v>
      </c>
      <c r="M72" s="9">
        <f t="shared" si="26"/>
        <v>-25</v>
      </c>
      <c r="N72" s="5">
        <f t="shared" si="21"/>
        <v>-0.8571428571428571</v>
      </c>
      <c r="O72" s="10">
        <f t="shared" si="27"/>
        <v>-14.99999999999999</v>
      </c>
      <c r="P72" s="5">
        <f t="shared" si="22"/>
        <v>125.00000000000001</v>
      </c>
      <c r="Q72" s="9">
        <f t="shared" si="23"/>
        <v>3</v>
      </c>
      <c r="R72" s="9">
        <f t="shared" si="24"/>
        <v>1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-10</v>
      </c>
      <c r="M73" s="9">
        <f t="shared" si="26"/>
        <v>-25</v>
      </c>
      <c r="N73" s="5">
        <f t="shared" si="21"/>
        <v>0</v>
      </c>
      <c r="O73" s="10">
        <f t="shared" si="27"/>
        <v>-14.99999999999999</v>
      </c>
      <c r="P73" s="5">
        <f t="shared" si="22"/>
        <v>125.00000000000001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-10</v>
      </c>
      <c r="M74" s="9">
        <f t="shared" si="26"/>
        <v>-25</v>
      </c>
      <c r="N74" s="5">
        <f t="shared" si="21"/>
        <v>0</v>
      </c>
      <c r="O74" s="10">
        <f t="shared" si="27"/>
        <v>-14.99999999999999</v>
      </c>
      <c r="P74" s="5">
        <f t="shared" si="22"/>
        <v>125.00000000000001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>
        <v>2</v>
      </c>
      <c r="I75"/>
      <c r="J75" s="9">
        <f t="shared" si="19"/>
        <v>0</v>
      </c>
      <c r="K75" s="9">
        <f t="shared" si="20"/>
        <v>2</v>
      </c>
      <c r="L75" s="9">
        <f t="shared" si="25"/>
        <v>-10</v>
      </c>
      <c r="M75" s="9">
        <f t="shared" si="26"/>
        <v>-23</v>
      </c>
      <c r="N75" s="5">
        <f t="shared" si="21"/>
        <v>0.8571428571428571</v>
      </c>
      <c r="O75" s="10">
        <f t="shared" si="27"/>
        <v>-14.142857142857132</v>
      </c>
      <c r="P75" s="5">
        <f t="shared" si="22"/>
        <v>117.85714285714286</v>
      </c>
      <c r="Q75" s="9">
        <f t="shared" si="23"/>
        <v>0</v>
      </c>
      <c r="R75" s="9">
        <f t="shared" si="24"/>
        <v>2</v>
      </c>
    </row>
    <row r="76" spans="1:18" ht="15">
      <c r="A76" s="12">
        <v>32819</v>
      </c>
      <c r="B76"/>
      <c r="C76">
        <v>1</v>
      </c>
      <c r="D76">
        <v>2</v>
      </c>
      <c r="E76"/>
      <c r="F76">
        <v>1</v>
      </c>
      <c r="G76">
        <v>2</v>
      </c>
      <c r="H76">
        <v>2</v>
      </c>
      <c r="I76">
        <v>1</v>
      </c>
      <c r="J76" s="9">
        <f t="shared" si="19"/>
        <v>1</v>
      </c>
      <c r="K76" s="9">
        <f t="shared" si="20"/>
        <v>0</v>
      </c>
      <c r="L76" s="9">
        <f t="shared" si="25"/>
        <v>-9</v>
      </c>
      <c r="M76" s="9">
        <f t="shared" si="26"/>
        <v>-23</v>
      </c>
      <c r="N76" s="5">
        <f t="shared" si="21"/>
        <v>0.42857142857142855</v>
      </c>
      <c r="O76" s="10">
        <f t="shared" si="27"/>
        <v>-13.714285714285703</v>
      </c>
      <c r="P76" s="5">
        <f t="shared" si="22"/>
        <v>114.28571428571428</v>
      </c>
      <c r="Q76" s="9">
        <f t="shared" si="23"/>
        <v>4</v>
      </c>
      <c r="R76" s="9">
        <f t="shared" si="24"/>
        <v>5</v>
      </c>
    </row>
    <row r="77" spans="1:18" ht="15">
      <c r="A77" s="12">
        <v>32820</v>
      </c>
      <c r="B77"/>
      <c r="C77"/>
      <c r="D77"/>
      <c r="E77">
        <v>1</v>
      </c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25"/>
        <v>-8</v>
      </c>
      <c r="M77" s="9">
        <f t="shared" si="26"/>
        <v>-23</v>
      </c>
      <c r="N77" s="5">
        <f t="shared" si="21"/>
        <v>0.42857142857142855</v>
      </c>
      <c r="O77" s="10">
        <f t="shared" si="27"/>
        <v>-13.285714285714274</v>
      </c>
      <c r="P77" s="5">
        <f t="shared" si="22"/>
        <v>110.71428571428571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>
        <v>1</v>
      </c>
      <c r="C78" s="11">
        <v>2</v>
      </c>
      <c r="D78" s="11"/>
      <c r="E78"/>
      <c r="F78"/>
      <c r="G78" s="11"/>
      <c r="H78" s="11"/>
      <c r="I78">
        <v>1</v>
      </c>
      <c r="J78" s="9">
        <f t="shared" si="19"/>
        <v>-3</v>
      </c>
      <c r="K78" s="9">
        <f t="shared" si="20"/>
        <v>1</v>
      </c>
      <c r="L78" s="9">
        <f t="shared" si="25"/>
        <v>-11</v>
      </c>
      <c r="M78" s="9">
        <f t="shared" si="26"/>
        <v>-22</v>
      </c>
      <c r="N78" s="5">
        <f t="shared" si="21"/>
        <v>-0.8571428571428571</v>
      </c>
      <c r="O78" s="10">
        <f t="shared" si="27"/>
        <v>-14.142857142857132</v>
      </c>
      <c r="P78" s="5">
        <f t="shared" si="22"/>
        <v>117.85714285714286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>
        <v>1</v>
      </c>
      <c r="D79">
        <v>1</v>
      </c>
      <c r="E79"/>
      <c r="F79"/>
      <c r="G79">
        <v>1</v>
      </c>
      <c r="H79">
        <v>2</v>
      </c>
      <c r="I79"/>
      <c r="J79" s="9">
        <f t="shared" si="19"/>
        <v>0</v>
      </c>
      <c r="K79" s="9">
        <f t="shared" si="20"/>
        <v>1</v>
      </c>
      <c r="L79" s="9">
        <f t="shared" si="25"/>
        <v>-11</v>
      </c>
      <c r="M79" s="9">
        <f t="shared" si="26"/>
        <v>-21</v>
      </c>
      <c r="N79" s="5">
        <f t="shared" si="21"/>
        <v>0.42857142857142855</v>
      </c>
      <c r="O79" s="10">
        <f t="shared" si="27"/>
        <v>-13.714285714285703</v>
      </c>
      <c r="P79" s="5">
        <f t="shared" si="22"/>
        <v>114.28571428571428</v>
      </c>
      <c r="Q79" s="9">
        <f t="shared" si="23"/>
        <v>2</v>
      </c>
      <c r="R79" s="9">
        <f t="shared" si="24"/>
        <v>3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-11</v>
      </c>
      <c r="M80" s="9">
        <f t="shared" si="26"/>
        <v>-21</v>
      </c>
      <c r="N80" s="5">
        <f t="shared" si="21"/>
        <v>0</v>
      </c>
      <c r="O80" s="10">
        <f t="shared" si="27"/>
        <v>-13.714285714285703</v>
      </c>
      <c r="P80" s="5">
        <f t="shared" si="22"/>
        <v>114.28571428571428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>
        <v>1</v>
      </c>
      <c r="C81"/>
      <c r="D81">
        <v>2</v>
      </c>
      <c r="E81"/>
      <c r="F81"/>
      <c r="G81">
        <v>1</v>
      </c>
      <c r="H81"/>
      <c r="I81"/>
      <c r="J81" s="9">
        <f t="shared" si="19"/>
        <v>1</v>
      </c>
      <c r="K81" s="9">
        <f t="shared" si="20"/>
        <v>-1</v>
      </c>
      <c r="L81" s="9">
        <f t="shared" si="25"/>
        <v>-10</v>
      </c>
      <c r="M81" s="9">
        <f t="shared" si="26"/>
        <v>-22</v>
      </c>
      <c r="N81" s="5">
        <f t="shared" si="21"/>
        <v>0</v>
      </c>
      <c r="O81" s="10">
        <f t="shared" si="27"/>
        <v>-13.714285714285703</v>
      </c>
      <c r="P81" s="5">
        <f t="shared" si="22"/>
        <v>114.28571428571428</v>
      </c>
      <c r="Q81" s="9">
        <f t="shared" si="23"/>
        <v>2</v>
      </c>
      <c r="R81" s="9">
        <f t="shared" si="24"/>
        <v>2</v>
      </c>
      <c r="S81" s="8" t="s">
        <v>53</v>
      </c>
    </row>
    <row r="82" spans="1:18" ht="15">
      <c r="A82" s="12">
        <v>32825</v>
      </c>
      <c r="B82">
        <v>1</v>
      </c>
      <c r="C82"/>
      <c r="D82">
        <v>1</v>
      </c>
      <c r="E82"/>
      <c r="F82"/>
      <c r="G82">
        <v>1</v>
      </c>
      <c r="H82">
        <v>3</v>
      </c>
      <c r="I82"/>
      <c r="J82" s="9">
        <f t="shared" si="19"/>
        <v>0</v>
      </c>
      <c r="K82" s="9">
        <f t="shared" si="20"/>
        <v>2</v>
      </c>
      <c r="L82" s="9">
        <f t="shared" si="25"/>
        <v>-10</v>
      </c>
      <c r="M82" s="9">
        <f t="shared" si="26"/>
        <v>-20</v>
      </c>
      <c r="N82" s="5">
        <f t="shared" si="21"/>
        <v>0.8571428571428571</v>
      </c>
      <c r="O82" s="10">
        <f t="shared" si="27"/>
        <v>-12.857142857142845</v>
      </c>
      <c r="P82" s="5">
        <f t="shared" si="22"/>
        <v>107.14285714285712</v>
      </c>
      <c r="Q82" s="9">
        <f t="shared" si="23"/>
        <v>2</v>
      </c>
      <c r="R82" s="9">
        <f t="shared" si="24"/>
        <v>4</v>
      </c>
    </row>
    <row r="83" spans="1:18" ht="15">
      <c r="A83" s="12">
        <v>32826</v>
      </c>
      <c r="B83"/>
      <c r="C83">
        <v>2</v>
      </c>
      <c r="D83"/>
      <c r="E83"/>
      <c r="F83">
        <v>1</v>
      </c>
      <c r="G83">
        <v>1</v>
      </c>
      <c r="H83"/>
      <c r="I83">
        <v>2</v>
      </c>
      <c r="J83" s="9">
        <f t="shared" si="19"/>
        <v>-2</v>
      </c>
      <c r="K83" s="9">
        <f t="shared" si="20"/>
        <v>0</v>
      </c>
      <c r="L83" s="9">
        <f t="shared" si="25"/>
        <v>-12</v>
      </c>
      <c r="M83" s="9">
        <f t="shared" si="26"/>
        <v>-20</v>
      </c>
      <c r="N83" s="5">
        <f t="shared" si="21"/>
        <v>-0.8571428571428571</v>
      </c>
      <c r="O83" s="10">
        <f t="shared" si="27"/>
        <v>-13.714285714285703</v>
      </c>
      <c r="P83" s="5">
        <f t="shared" si="22"/>
        <v>114.28571428571428</v>
      </c>
      <c r="Q83" s="9">
        <f t="shared" si="23"/>
        <v>4</v>
      </c>
      <c r="R83" s="9">
        <f t="shared" si="24"/>
        <v>2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>
        <v>1</v>
      </c>
      <c r="I84" s="11">
        <v>1</v>
      </c>
      <c r="J84" s="9">
        <f t="shared" si="19"/>
        <v>-1</v>
      </c>
      <c r="K84" s="9">
        <f t="shared" si="20"/>
        <v>2</v>
      </c>
      <c r="L84" s="9">
        <f t="shared" si="25"/>
        <v>-13</v>
      </c>
      <c r="M84" s="9">
        <f t="shared" si="26"/>
        <v>-18</v>
      </c>
      <c r="N84" s="5">
        <f t="shared" si="21"/>
        <v>0.42857142857142855</v>
      </c>
      <c r="O84" s="10">
        <f t="shared" si="27"/>
        <v>-13.285714285714274</v>
      </c>
      <c r="P84" s="5">
        <f t="shared" si="22"/>
        <v>110.71428571428571</v>
      </c>
      <c r="Q84" s="9">
        <f t="shared" si="23"/>
        <v>1</v>
      </c>
      <c r="R84" s="9">
        <f t="shared" si="24"/>
        <v>2</v>
      </c>
    </row>
    <row r="85" spans="1:18" ht="15">
      <c r="A85" s="12">
        <v>32828</v>
      </c>
      <c r="B85"/>
      <c r="C85">
        <v>1</v>
      </c>
      <c r="D85"/>
      <c r="E85"/>
      <c r="F85"/>
      <c r="G85">
        <v>2</v>
      </c>
      <c r="H85">
        <v>2</v>
      </c>
      <c r="I85"/>
      <c r="J85" s="9">
        <f t="shared" si="19"/>
        <v>-1</v>
      </c>
      <c r="K85" s="9">
        <f t="shared" si="20"/>
        <v>0</v>
      </c>
      <c r="L85" s="9">
        <f t="shared" si="25"/>
        <v>-14</v>
      </c>
      <c r="M85" s="9">
        <f t="shared" si="26"/>
        <v>-18</v>
      </c>
      <c r="N85" s="5">
        <f t="shared" si="21"/>
        <v>-0.42857142857142855</v>
      </c>
      <c r="O85" s="10">
        <f t="shared" si="27"/>
        <v>-13.714285714285703</v>
      </c>
      <c r="P85" s="5">
        <f t="shared" si="22"/>
        <v>114.28571428571428</v>
      </c>
      <c r="Q85" s="9">
        <f t="shared" si="23"/>
        <v>3</v>
      </c>
      <c r="R85" s="9">
        <f t="shared" si="24"/>
        <v>2</v>
      </c>
    </row>
    <row r="86" spans="1:18" ht="15">
      <c r="A86" s="12">
        <v>32829</v>
      </c>
      <c r="B86"/>
      <c r="C86"/>
      <c r="D86"/>
      <c r="E86"/>
      <c r="F86"/>
      <c r="G86"/>
      <c r="H86">
        <v>2</v>
      </c>
      <c r="I86"/>
      <c r="J86" s="9">
        <f t="shared" si="19"/>
        <v>0</v>
      </c>
      <c r="K86" s="9">
        <f t="shared" si="20"/>
        <v>2</v>
      </c>
      <c r="L86" s="9">
        <f t="shared" si="25"/>
        <v>-14</v>
      </c>
      <c r="M86" s="9">
        <f t="shared" si="26"/>
        <v>-16</v>
      </c>
      <c r="N86" s="5">
        <f t="shared" si="21"/>
        <v>0.8571428571428571</v>
      </c>
      <c r="O86" s="10">
        <f t="shared" si="27"/>
        <v>-12.857142857142845</v>
      </c>
      <c r="P86" s="5">
        <f t="shared" si="22"/>
        <v>107.14285714285712</v>
      </c>
      <c r="Q86" s="9">
        <f t="shared" si="23"/>
        <v>0</v>
      </c>
      <c r="R86" s="9">
        <f t="shared" si="24"/>
        <v>2</v>
      </c>
    </row>
    <row r="87" spans="1:18" ht="15">
      <c r="A87" s="12">
        <v>32830</v>
      </c>
      <c r="B87" s="11"/>
      <c r="C87" s="11">
        <v>1</v>
      </c>
      <c r="D87" s="11">
        <v>1</v>
      </c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-16</v>
      </c>
      <c r="N87" s="5">
        <f t="shared" si="21"/>
        <v>0</v>
      </c>
      <c r="O87" s="10">
        <f t="shared" si="27"/>
        <v>-12.857142857142845</v>
      </c>
      <c r="P87" s="5">
        <f t="shared" si="22"/>
        <v>107.14285714285712</v>
      </c>
      <c r="Q87" s="9">
        <f t="shared" si="23"/>
        <v>1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-16</v>
      </c>
      <c r="N88" s="5">
        <f t="shared" si="21"/>
        <v>0</v>
      </c>
      <c r="O88" s="10">
        <f t="shared" si="27"/>
        <v>-12.857142857142845</v>
      </c>
      <c r="P88" s="5">
        <f t="shared" si="22"/>
        <v>107.14285714285712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-16</v>
      </c>
      <c r="N89" s="5">
        <f t="shared" si="21"/>
        <v>0</v>
      </c>
      <c r="O89" s="10">
        <f t="shared" si="27"/>
        <v>-12.857142857142845</v>
      </c>
      <c r="P89" s="5">
        <f t="shared" si="22"/>
        <v>107.14285714285712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2</v>
      </c>
      <c r="I90"/>
      <c r="J90" s="9">
        <f t="shared" si="19"/>
        <v>0</v>
      </c>
      <c r="K90" s="9">
        <f t="shared" si="20"/>
        <v>2</v>
      </c>
      <c r="L90" s="9">
        <f t="shared" si="25"/>
        <v>-14</v>
      </c>
      <c r="M90" s="9">
        <f t="shared" si="26"/>
        <v>-14</v>
      </c>
      <c r="N90" s="5">
        <f t="shared" si="21"/>
        <v>0.8571428571428571</v>
      </c>
      <c r="O90" s="10">
        <f t="shared" si="27"/>
        <v>-11.999999999999988</v>
      </c>
      <c r="P90" s="5">
        <f t="shared" si="22"/>
        <v>100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-14</v>
      </c>
      <c r="N91" s="5">
        <f t="shared" si="21"/>
        <v>0</v>
      </c>
      <c r="O91" s="10">
        <f t="shared" si="27"/>
        <v>-11.999999999999988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-14</v>
      </c>
      <c r="N92" s="5">
        <f t="shared" si="21"/>
        <v>0</v>
      </c>
      <c r="O92" s="10">
        <f t="shared" si="27"/>
        <v>-11.999999999999988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>
        <v>1</v>
      </c>
      <c r="H93">
        <v>1</v>
      </c>
      <c r="I93">
        <v>1</v>
      </c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-14</v>
      </c>
      <c r="N93" s="5">
        <f t="shared" si="21"/>
        <v>0</v>
      </c>
      <c r="O93" s="10">
        <f t="shared" si="27"/>
        <v>-11.999999999999988</v>
      </c>
      <c r="P93" s="5">
        <f t="shared" si="22"/>
        <v>100</v>
      </c>
      <c r="Q93" s="9">
        <f t="shared" si="23"/>
        <v>2</v>
      </c>
      <c r="R93" s="9">
        <f t="shared" si="24"/>
        <v>2</v>
      </c>
    </row>
    <row r="94" spans="1:18" ht="15">
      <c r="A94" s="12">
        <v>32837</v>
      </c>
      <c r="B94"/>
      <c r="C94">
        <v>1</v>
      </c>
      <c r="D94" s="11"/>
      <c r="E94" s="11"/>
      <c r="F94"/>
      <c r="G94">
        <v>1</v>
      </c>
      <c r="H94" s="11"/>
      <c r="I94" s="11"/>
      <c r="J94" s="9">
        <f t="shared" si="19"/>
        <v>-1</v>
      </c>
      <c r="K94" s="9">
        <f t="shared" si="20"/>
        <v>-1</v>
      </c>
      <c r="L94" s="9">
        <f t="shared" si="25"/>
        <v>-15</v>
      </c>
      <c r="M94" s="9">
        <f t="shared" si="26"/>
        <v>-15</v>
      </c>
      <c r="N94" s="5">
        <f t="shared" si="21"/>
        <v>-0.8571428571428571</v>
      </c>
      <c r="O94" s="10">
        <f t="shared" si="27"/>
        <v>-12.857142857142845</v>
      </c>
      <c r="P94" s="5">
        <f t="shared" si="22"/>
        <v>107.14285714285712</v>
      </c>
      <c r="Q94" s="9">
        <f t="shared" si="23"/>
        <v>2</v>
      </c>
      <c r="R94" s="9">
        <f t="shared" si="24"/>
        <v>0</v>
      </c>
    </row>
    <row r="95" spans="1:19" ht="15">
      <c r="A95" s="12">
        <v>32838</v>
      </c>
      <c r="B95"/>
      <c r="C95"/>
      <c r="D95">
        <v>1</v>
      </c>
      <c r="E95"/>
      <c r="F95"/>
      <c r="G95">
        <v>2</v>
      </c>
      <c r="H95"/>
      <c r="I95"/>
      <c r="J95" s="9">
        <f t="shared" si="19"/>
        <v>1</v>
      </c>
      <c r="K95" s="9">
        <f t="shared" si="20"/>
        <v>-2</v>
      </c>
      <c r="L95" s="9">
        <f t="shared" si="25"/>
        <v>-14</v>
      </c>
      <c r="M95" s="9">
        <f t="shared" si="26"/>
        <v>-17</v>
      </c>
      <c r="N95" s="5">
        <f t="shared" si="21"/>
        <v>-0.42857142857142855</v>
      </c>
      <c r="O95" s="10">
        <f t="shared" si="27"/>
        <v>-13.285714285714274</v>
      </c>
      <c r="P95" s="5">
        <f t="shared" si="22"/>
        <v>110.71428571428571</v>
      </c>
      <c r="Q95" s="9">
        <f t="shared" si="23"/>
        <v>2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>
        <v>2</v>
      </c>
      <c r="F96"/>
      <c r="G96"/>
      <c r="H96">
        <v>1</v>
      </c>
      <c r="I96"/>
      <c r="J96" s="9">
        <f t="shared" si="19"/>
        <v>2</v>
      </c>
      <c r="K96" s="9">
        <f t="shared" si="20"/>
        <v>1</v>
      </c>
      <c r="L96" s="9">
        <f t="shared" si="25"/>
        <v>-12</v>
      </c>
      <c r="M96" s="9">
        <f t="shared" si="26"/>
        <v>-16</v>
      </c>
      <c r="N96" s="5">
        <f t="shared" si="21"/>
        <v>1.2857142857142856</v>
      </c>
      <c r="O96" s="10">
        <f t="shared" si="27"/>
        <v>-11.99999999999999</v>
      </c>
      <c r="P96" s="5">
        <f t="shared" si="22"/>
        <v>100</v>
      </c>
      <c r="Q96" s="9">
        <f t="shared" si="23"/>
        <v>0</v>
      </c>
      <c r="R96" s="9">
        <f t="shared" si="24"/>
        <v>3</v>
      </c>
    </row>
    <row r="97" spans="1:18" ht="15">
      <c r="A97" s="12">
        <v>32840</v>
      </c>
      <c r="B97">
        <v>1</v>
      </c>
      <c r="C97"/>
      <c r="D97"/>
      <c r="E97"/>
      <c r="F97">
        <v>1</v>
      </c>
      <c r="G97"/>
      <c r="H97"/>
      <c r="I97"/>
      <c r="J97" s="9">
        <f t="shared" si="19"/>
        <v>-1</v>
      </c>
      <c r="K97" s="9">
        <f t="shared" si="20"/>
        <v>-1</v>
      </c>
      <c r="L97" s="9">
        <f t="shared" si="25"/>
        <v>-13</v>
      </c>
      <c r="M97" s="9">
        <f t="shared" si="26"/>
        <v>-17</v>
      </c>
      <c r="N97" s="5">
        <f t="shared" si="21"/>
        <v>-0.8571428571428571</v>
      </c>
      <c r="O97" s="10">
        <f t="shared" si="27"/>
        <v>-12.857142857142847</v>
      </c>
      <c r="P97" s="5">
        <f t="shared" si="22"/>
        <v>107.14285714285715</v>
      </c>
      <c r="Q97" s="9">
        <f t="shared" si="23"/>
        <v>2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-13</v>
      </c>
      <c r="M98" s="9">
        <f t="shared" si="26"/>
        <v>-17</v>
      </c>
      <c r="N98" s="5">
        <f t="shared" si="21"/>
        <v>0</v>
      </c>
      <c r="O98" s="10">
        <f t="shared" si="27"/>
        <v>-12.857142857142847</v>
      </c>
      <c r="P98" s="5">
        <f t="shared" si="22"/>
        <v>107.14285714285715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>
        <v>1</v>
      </c>
      <c r="E99"/>
      <c r="F99"/>
      <c r="G99"/>
      <c r="H99">
        <v>1</v>
      </c>
      <c r="I99"/>
      <c r="J99" s="9">
        <f t="shared" si="19"/>
        <v>1</v>
      </c>
      <c r="K99" s="9">
        <f t="shared" si="20"/>
        <v>1</v>
      </c>
      <c r="L99" s="9">
        <f t="shared" si="25"/>
        <v>-12</v>
      </c>
      <c r="M99" s="9">
        <f t="shared" si="26"/>
        <v>-16</v>
      </c>
      <c r="N99" s="5">
        <f t="shared" si="21"/>
        <v>0.8571428571428571</v>
      </c>
      <c r="O99" s="10">
        <f t="shared" si="27"/>
        <v>-11.99999999999999</v>
      </c>
      <c r="P99" s="5">
        <f t="shared" si="22"/>
        <v>100</v>
      </c>
      <c r="Q99" s="9">
        <f t="shared" si="23"/>
        <v>0</v>
      </c>
      <c r="R99" s="9">
        <f t="shared" si="24"/>
        <v>2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-12</v>
      </c>
      <c r="M100" s="9">
        <f t="shared" si="26"/>
        <v>-16</v>
      </c>
      <c r="N100" s="5">
        <f t="shared" si="21"/>
        <v>0</v>
      </c>
      <c r="O100" s="10">
        <f t="shared" si="27"/>
        <v>-11.99999999999999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-12</v>
      </c>
      <c r="M101" s="9">
        <f t="shared" si="26"/>
        <v>-16</v>
      </c>
      <c r="N101" s="5">
        <f t="shared" si="21"/>
        <v>0</v>
      </c>
      <c r="O101" s="10">
        <f>O100+N101</f>
        <v>-11.99999999999999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34</v>
      </c>
      <c r="C103" s="9">
        <f t="shared" si="28"/>
        <v>53</v>
      </c>
      <c r="D103" s="9">
        <f t="shared" si="28"/>
        <v>41</v>
      </c>
      <c r="E103" s="9">
        <f t="shared" si="28"/>
        <v>34</v>
      </c>
      <c r="F103" s="9">
        <f t="shared" si="28"/>
        <v>29</v>
      </c>
      <c r="G103" s="9">
        <f t="shared" si="28"/>
        <v>107</v>
      </c>
      <c r="H103" s="9">
        <f t="shared" si="28"/>
        <v>62</v>
      </c>
      <c r="I103" s="9">
        <f t="shared" si="28"/>
        <v>58</v>
      </c>
      <c r="J103" s="9">
        <f t="shared" si="28"/>
        <v>-12</v>
      </c>
      <c r="K103" s="9">
        <f t="shared" si="28"/>
        <v>-16</v>
      </c>
      <c r="N103" s="5">
        <f>SUM(N4:N101)</f>
        <v>-11.99999999999999</v>
      </c>
      <c r="Q103" s="10">
        <f>SUM(Q4:Q101)</f>
        <v>223</v>
      </c>
      <c r="R103" s="10">
        <f>SUM(R4:R101)</f>
        <v>195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96" sqref="E9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109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47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62</v>
      </c>
      <c r="W6"/>
      <c r="X6" s="1" t="s">
        <v>32</v>
      </c>
      <c r="Z6" s="10">
        <f>SUM(N18:N24)</f>
        <v>-5</v>
      </c>
      <c r="AA6" s="5">
        <f t="shared" si="6"/>
        <v>33.333333333333336</v>
      </c>
      <c r="AB6" s="10">
        <f>SUM(Q18:Q24)+SUM(R18:R24)</f>
        <v>13</v>
      </c>
      <c r="AC6" s="10">
        <f>100*SUM(R18:R24)/AB6</f>
        <v>30.76923076923077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43.11926605504587</v>
      </c>
      <c r="W7"/>
      <c r="Y7" s="1" t="s">
        <v>34</v>
      </c>
      <c r="Z7" s="10">
        <f>SUM(N25:N31)</f>
        <v>-2</v>
      </c>
      <c r="AA7" s="5">
        <f t="shared" si="6"/>
        <v>13.333333333333334</v>
      </c>
      <c r="AB7" s="10">
        <f>SUM(Q25:Q31)+SUM(R25:R31)</f>
        <v>14</v>
      </c>
      <c r="AC7" s="10">
        <f>100*SUM(R25:R31)/AB7</f>
        <v>42.857142857142854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-2</v>
      </c>
      <c r="AA9" s="5">
        <f t="shared" si="6"/>
        <v>13.333333333333334</v>
      </c>
      <c r="AB9" s="10">
        <f>SUM(Q39:Q45)+SUM(R39:R45)</f>
        <v>12</v>
      </c>
      <c r="AC9" s="10">
        <f>100*SUM(R39:R45)/AB9</f>
        <v>41.666666666666664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61.702127659574465</v>
      </c>
      <c r="W10"/>
      <c r="X10" s="8" t="s">
        <v>38</v>
      </c>
      <c r="Z10" s="10">
        <f>SUM(N46:N52)</f>
        <v>-6</v>
      </c>
      <c r="AA10" s="5">
        <f t="shared" si="6"/>
        <v>40</v>
      </c>
      <c r="AB10" s="10">
        <f>SUM(Q46:Q52)+SUM(R46:R52)</f>
        <v>18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16</v>
      </c>
      <c r="AC11" s="10">
        <f>100*SUM(R53:R59)/AB11</f>
        <v>43.75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61.702127659574465</v>
      </c>
      <c r="W12"/>
      <c r="X12" s="8" t="s">
        <v>42</v>
      </c>
      <c r="Z12" s="10">
        <f>SUM(N60:N66)</f>
        <v>1</v>
      </c>
      <c r="AA12" s="5">
        <f t="shared" si="6"/>
        <v>-6.666666666666667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-1</v>
      </c>
      <c r="AA13" s="5">
        <f t="shared" si="6"/>
        <v>6.666666666666667</v>
      </c>
      <c r="AB13" s="10">
        <f>SUM(Q67:Q73)+SUM(R67:R73)</f>
        <v>7</v>
      </c>
      <c r="AC13" s="10">
        <f>100*SUM(R67:R73)/AB13</f>
        <v>42.857142857142854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1</v>
      </c>
      <c r="AA14" s="5">
        <f t="shared" si="6"/>
        <v>-6.666666666666667</v>
      </c>
      <c r="AB14" s="10">
        <f>SUM(Q74:Q80)+SUM(R74:R80)</f>
        <v>5</v>
      </c>
      <c r="AC14" s="10">
        <f>100*SUM(R74:R80)/AB14</f>
        <v>60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4</v>
      </c>
      <c r="AC15" s="10">
        <f>100*SUM(R81:R87)/AB15</f>
        <v>50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1</v>
      </c>
      <c r="AA17" s="5">
        <f t="shared" si="6"/>
        <v>-6.666666666666667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>
        <v>1</v>
      </c>
      <c r="E18">
        <v>1</v>
      </c>
      <c r="F18"/>
      <c r="G18"/>
      <c r="H18"/>
      <c r="I18"/>
      <c r="J18" s="9">
        <f t="shared" si="0"/>
        <v>2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2</v>
      </c>
      <c r="O18" s="10">
        <f t="shared" si="9"/>
        <v>2</v>
      </c>
      <c r="P18" s="5">
        <f t="shared" si="3"/>
        <v>-13.333333333333334</v>
      </c>
      <c r="Q18" s="9">
        <f t="shared" si="4"/>
        <v>0</v>
      </c>
      <c r="R18" s="9">
        <f t="shared" si="5"/>
        <v>2</v>
      </c>
      <c r="T18" s="8"/>
      <c r="Y18" s="8" t="s">
        <v>48</v>
      </c>
      <c r="Z18" s="9">
        <f>SUM(Z4:Z17)</f>
        <v>-15</v>
      </c>
      <c r="AA18" s="9">
        <f>SUM(AA4:AA17)</f>
        <v>99.99999999999999</v>
      </c>
    </row>
    <row r="19" spans="1:29" ht="15">
      <c r="A19" s="12">
        <v>32762</v>
      </c>
      <c r="B19"/>
      <c r="C19">
        <v>2</v>
      </c>
      <c r="D19">
        <v>1</v>
      </c>
      <c r="E19"/>
      <c r="F19"/>
      <c r="G19"/>
      <c r="H19"/>
      <c r="I19"/>
      <c r="J19" s="9">
        <f t="shared" si="0"/>
        <v>-1</v>
      </c>
      <c r="K19" s="9">
        <f t="shared" si="1"/>
        <v>0</v>
      </c>
      <c r="L19" s="9">
        <f t="shared" si="7"/>
        <v>1</v>
      </c>
      <c r="M19" s="9">
        <f t="shared" si="8"/>
        <v>0</v>
      </c>
      <c r="N19" s="5">
        <f t="shared" si="2"/>
        <v>-1</v>
      </c>
      <c r="O19" s="10">
        <f t="shared" si="9"/>
        <v>1</v>
      </c>
      <c r="P19" s="5">
        <f t="shared" si="3"/>
        <v>-6.666666666666667</v>
      </c>
      <c r="Q19" s="9">
        <f t="shared" si="4"/>
        <v>2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1</v>
      </c>
      <c r="P20" s="5">
        <f t="shared" si="3"/>
        <v>-6.666666666666667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>
        <v>1</v>
      </c>
      <c r="C21"/>
      <c r="D21"/>
      <c r="E21">
        <v>1</v>
      </c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1</v>
      </c>
      <c r="P21" s="5">
        <f t="shared" si="3"/>
        <v>-6.666666666666667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>
        <v>4</v>
      </c>
      <c r="C22"/>
      <c r="D22"/>
      <c r="E22"/>
      <c r="F22"/>
      <c r="G22"/>
      <c r="H22"/>
      <c r="I22"/>
      <c r="J22" s="9">
        <f t="shared" si="0"/>
        <v>-4</v>
      </c>
      <c r="K22" s="9">
        <f t="shared" si="1"/>
        <v>0</v>
      </c>
      <c r="L22" s="9">
        <f t="shared" si="7"/>
        <v>-3</v>
      </c>
      <c r="M22" s="9">
        <f t="shared" si="8"/>
        <v>0</v>
      </c>
      <c r="N22" s="5">
        <f t="shared" si="2"/>
        <v>-4</v>
      </c>
      <c r="O22" s="10">
        <f t="shared" si="9"/>
        <v>-3</v>
      </c>
      <c r="P22" s="5">
        <f t="shared" si="3"/>
        <v>20</v>
      </c>
      <c r="Q22" s="9">
        <f t="shared" si="4"/>
        <v>4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/>
      <c r="E23" s="11"/>
      <c r="F23"/>
      <c r="G23" s="11"/>
      <c r="H23" s="11"/>
      <c r="I23" s="11"/>
      <c r="J23" s="9">
        <f t="shared" si="0"/>
        <v>-1</v>
      </c>
      <c r="K23" s="9">
        <f t="shared" si="1"/>
        <v>0</v>
      </c>
      <c r="L23" s="9">
        <f t="shared" si="7"/>
        <v>-4</v>
      </c>
      <c r="M23" s="9">
        <f t="shared" si="8"/>
        <v>0</v>
      </c>
      <c r="N23" s="5">
        <f t="shared" si="2"/>
        <v>-1</v>
      </c>
      <c r="O23" s="10">
        <f t="shared" si="9"/>
        <v>-4</v>
      </c>
      <c r="P23" s="5">
        <f t="shared" si="3"/>
        <v>26.666666666666668</v>
      </c>
      <c r="Q23" s="9">
        <f t="shared" si="4"/>
        <v>1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-5</v>
      </c>
      <c r="M24" s="9">
        <f t="shared" si="8"/>
        <v>0</v>
      </c>
      <c r="N24" s="5">
        <f t="shared" si="2"/>
        <v>-1</v>
      </c>
      <c r="O24" s="10">
        <f t="shared" si="9"/>
        <v>-5</v>
      </c>
      <c r="P24" s="5">
        <f t="shared" si="3"/>
        <v>33.333333333333336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>
        <v>1</v>
      </c>
      <c r="E25"/>
      <c r="F25"/>
      <c r="G25"/>
      <c r="H25"/>
      <c r="I25"/>
      <c r="J25" s="9">
        <f t="shared" si="0"/>
        <v>1</v>
      </c>
      <c r="K25" s="9">
        <f t="shared" si="1"/>
        <v>0</v>
      </c>
      <c r="L25" s="9">
        <f t="shared" si="7"/>
        <v>-4</v>
      </c>
      <c r="M25" s="9">
        <f t="shared" si="8"/>
        <v>0</v>
      </c>
      <c r="N25" s="5">
        <f t="shared" si="2"/>
        <v>1</v>
      </c>
      <c r="O25" s="10">
        <f t="shared" si="9"/>
        <v>-4</v>
      </c>
      <c r="P25" s="5">
        <f t="shared" si="3"/>
        <v>26.666666666666668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/>
      <c r="D26" s="11"/>
      <c r="E26" s="11"/>
      <c r="F26"/>
      <c r="G26" s="11"/>
      <c r="H26" s="11"/>
      <c r="I26" s="11"/>
      <c r="J26" s="9">
        <f t="shared" si="0"/>
        <v>-1</v>
      </c>
      <c r="K26" s="9">
        <f t="shared" si="1"/>
        <v>0</v>
      </c>
      <c r="L26" s="9">
        <f t="shared" si="7"/>
        <v>-5</v>
      </c>
      <c r="M26" s="9">
        <f t="shared" si="8"/>
        <v>0</v>
      </c>
      <c r="N26" s="5">
        <f t="shared" si="2"/>
        <v>-1</v>
      </c>
      <c r="O26" s="10">
        <f t="shared" si="9"/>
        <v>-5</v>
      </c>
      <c r="P26" s="5">
        <f t="shared" si="3"/>
        <v>33.333333333333336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-6</v>
      </c>
      <c r="M27" s="9">
        <f t="shared" si="8"/>
        <v>0</v>
      </c>
      <c r="N27" s="5">
        <f t="shared" si="2"/>
        <v>-1</v>
      </c>
      <c r="O27" s="10">
        <f t="shared" si="9"/>
        <v>-6</v>
      </c>
      <c r="P27" s="5">
        <f t="shared" si="3"/>
        <v>40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>
        <v>1</v>
      </c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-7</v>
      </c>
      <c r="M28" s="9">
        <f t="shared" si="8"/>
        <v>0</v>
      </c>
      <c r="N28" s="5">
        <f t="shared" si="2"/>
        <v>-1</v>
      </c>
      <c r="O28" s="10">
        <f t="shared" si="9"/>
        <v>-7</v>
      </c>
      <c r="P28" s="5">
        <f t="shared" si="3"/>
        <v>46.666666666666664</v>
      </c>
      <c r="Q28" s="9">
        <f t="shared" si="4"/>
        <v>2</v>
      </c>
      <c r="R28" s="9">
        <f t="shared" si="5"/>
        <v>1</v>
      </c>
      <c r="T28" s="8"/>
    </row>
    <row r="29" spans="1:18" ht="15">
      <c r="A29" s="12">
        <v>32772</v>
      </c>
      <c r="B29"/>
      <c r="C29"/>
      <c r="D29"/>
      <c r="E29">
        <v>2</v>
      </c>
      <c r="F29"/>
      <c r="G29"/>
      <c r="H29"/>
      <c r="I29"/>
      <c r="J29" s="9">
        <f t="shared" si="0"/>
        <v>2</v>
      </c>
      <c r="K29" s="9">
        <f t="shared" si="1"/>
        <v>0</v>
      </c>
      <c r="L29" s="9">
        <f t="shared" si="7"/>
        <v>-5</v>
      </c>
      <c r="M29" s="9">
        <f t="shared" si="8"/>
        <v>0</v>
      </c>
      <c r="N29" s="5">
        <f t="shared" si="2"/>
        <v>2</v>
      </c>
      <c r="O29" s="10">
        <f t="shared" si="9"/>
        <v>-5</v>
      </c>
      <c r="P29" s="5">
        <f t="shared" si="3"/>
        <v>33.333333333333336</v>
      </c>
      <c r="Q29" s="9">
        <f t="shared" si="4"/>
        <v>0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-5</v>
      </c>
      <c r="M30" s="9">
        <f t="shared" si="8"/>
        <v>0</v>
      </c>
      <c r="N30" s="5">
        <f t="shared" si="2"/>
        <v>0</v>
      </c>
      <c r="O30" s="10">
        <f t="shared" si="9"/>
        <v>-5</v>
      </c>
      <c r="P30" s="5">
        <f t="shared" si="3"/>
        <v>33.333333333333336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2</v>
      </c>
      <c r="C31" s="11">
        <v>2</v>
      </c>
      <c r="D31" s="11"/>
      <c r="E31" s="11">
        <v>2</v>
      </c>
      <c r="F31"/>
      <c r="G31" s="11"/>
      <c r="H31" s="11"/>
      <c r="I31" s="11"/>
      <c r="J31" s="9">
        <f t="shared" si="0"/>
        <v>-2</v>
      </c>
      <c r="K31" s="9">
        <f t="shared" si="1"/>
        <v>0</v>
      </c>
      <c r="L31" s="9">
        <f t="shared" si="7"/>
        <v>-7</v>
      </c>
      <c r="M31" s="9">
        <f t="shared" si="8"/>
        <v>0</v>
      </c>
      <c r="N31" s="5">
        <f t="shared" si="2"/>
        <v>-2</v>
      </c>
      <c r="O31" s="10">
        <f t="shared" si="9"/>
        <v>-7</v>
      </c>
      <c r="P31" s="5">
        <f t="shared" si="3"/>
        <v>46.666666666666664</v>
      </c>
      <c r="Q31" s="9">
        <f t="shared" si="4"/>
        <v>4</v>
      </c>
      <c r="R31" s="9">
        <f t="shared" si="5"/>
        <v>2</v>
      </c>
      <c r="T31" s="8"/>
    </row>
    <row r="32" spans="1:18" ht="15">
      <c r="A32" s="12">
        <v>32775</v>
      </c>
      <c r="B32">
        <v>1</v>
      </c>
      <c r="C32"/>
      <c r="D32"/>
      <c r="E32">
        <v>1</v>
      </c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-7</v>
      </c>
      <c r="M32" s="9">
        <f t="shared" si="8"/>
        <v>0</v>
      </c>
      <c r="N32" s="5">
        <f t="shared" si="2"/>
        <v>0</v>
      </c>
      <c r="O32" s="10">
        <f t="shared" si="9"/>
        <v>-7</v>
      </c>
      <c r="P32" s="5">
        <f t="shared" si="3"/>
        <v>46.666666666666664</v>
      </c>
      <c r="Q32" s="9">
        <f t="shared" si="4"/>
        <v>1</v>
      </c>
      <c r="R32" s="9">
        <f t="shared" si="5"/>
        <v>1</v>
      </c>
    </row>
    <row r="33" spans="1:18" ht="15">
      <c r="A33" s="12">
        <v>32776</v>
      </c>
      <c r="B33">
        <v>2</v>
      </c>
      <c r="C33"/>
      <c r="D33">
        <v>1</v>
      </c>
      <c r="E33">
        <v>1</v>
      </c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-7</v>
      </c>
      <c r="M33" s="9">
        <f t="shared" si="8"/>
        <v>0</v>
      </c>
      <c r="N33" s="5">
        <f t="shared" si="2"/>
        <v>0</v>
      </c>
      <c r="O33" s="10">
        <f t="shared" si="9"/>
        <v>-7</v>
      </c>
      <c r="P33" s="5">
        <f t="shared" si="3"/>
        <v>46.666666666666664</v>
      </c>
      <c r="Q33" s="9">
        <f t="shared" si="4"/>
        <v>2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>
        <v>1</v>
      </c>
      <c r="F34"/>
      <c r="G34"/>
      <c r="H34" s="11"/>
      <c r="I34" s="11"/>
      <c r="J34" s="9">
        <f t="shared" si="0"/>
        <v>1</v>
      </c>
      <c r="K34" s="9">
        <f t="shared" si="1"/>
        <v>0</v>
      </c>
      <c r="L34" s="9">
        <f t="shared" si="7"/>
        <v>-6</v>
      </c>
      <c r="M34" s="9">
        <f t="shared" si="8"/>
        <v>0</v>
      </c>
      <c r="N34" s="5">
        <f t="shared" si="2"/>
        <v>1</v>
      </c>
      <c r="O34" s="10">
        <f t="shared" si="9"/>
        <v>-6</v>
      </c>
      <c r="P34" s="5">
        <f t="shared" si="3"/>
        <v>40</v>
      </c>
      <c r="Q34" s="9">
        <f t="shared" si="4"/>
        <v>0</v>
      </c>
      <c r="R34" s="9">
        <f t="shared" si="5"/>
        <v>1</v>
      </c>
    </row>
    <row r="35" spans="1:18" ht="15">
      <c r="A35" s="12">
        <v>32778</v>
      </c>
      <c r="B35"/>
      <c r="C35"/>
      <c r="D35"/>
      <c r="E35">
        <v>1</v>
      </c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-5</v>
      </c>
      <c r="M35" s="9">
        <f t="shared" si="8"/>
        <v>0</v>
      </c>
      <c r="N35" s="5">
        <f t="shared" si="2"/>
        <v>1</v>
      </c>
      <c r="O35" s="10">
        <f t="shared" si="9"/>
        <v>-5</v>
      </c>
      <c r="P35" s="5">
        <f t="shared" si="3"/>
        <v>33.333333333333336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-5</v>
      </c>
      <c r="P36" s="5">
        <f aca="true" t="shared" si="13" ref="P36:P67">O36*100/$N$103</f>
        <v>33.333333333333336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>
        <v>1</v>
      </c>
      <c r="F37"/>
      <c r="G37"/>
      <c r="H37"/>
      <c r="I37"/>
      <c r="J37" s="9">
        <f t="shared" si="10"/>
        <v>1</v>
      </c>
      <c r="K37" s="9">
        <f t="shared" si="11"/>
        <v>0</v>
      </c>
      <c r="L37" s="9">
        <f aca="true" t="shared" si="16" ref="L37:L68">L36+J37</f>
        <v>-4</v>
      </c>
      <c r="M37" s="9">
        <f aca="true" t="shared" si="17" ref="M37:M68">M36+K37</f>
        <v>0</v>
      </c>
      <c r="N37" s="5">
        <f t="shared" si="12"/>
        <v>1</v>
      </c>
      <c r="O37" s="10">
        <f aca="true" t="shared" si="18" ref="O37:O68">O36+N37</f>
        <v>-4</v>
      </c>
      <c r="P37" s="5">
        <f t="shared" si="13"/>
        <v>26.666666666666668</v>
      </c>
      <c r="Q37" s="9">
        <f t="shared" si="14"/>
        <v>0</v>
      </c>
      <c r="R37" s="9">
        <f t="shared" si="15"/>
        <v>1</v>
      </c>
    </row>
    <row r="38" spans="1:18" ht="15">
      <c r="A38" s="12">
        <v>32781</v>
      </c>
      <c r="B38">
        <v>2</v>
      </c>
      <c r="C38">
        <v>4</v>
      </c>
      <c r="D38" s="11">
        <v>1</v>
      </c>
      <c r="E38" s="11">
        <v>2</v>
      </c>
      <c r="F38"/>
      <c r="G38"/>
      <c r="H38" s="11"/>
      <c r="I38" s="11"/>
      <c r="J38" s="9">
        <f t="shared" si="10"/>
        <v>-3</v>
      </c>
      <c r="K38" s="9">
        <f t="shared" si="11"/>
        <v>0</v>
      </c>
      <c r="L38" s="9">
        <f t="shared" si="16"/>
        <v>-7</v>
      </c>
      <c r="M38" s="9">
        <f t="shared" si="17"/>
        <v>0</v>
      </c>
      <c r="N38" s="5">
        <f t="shared" si="12"/>
        <v>-3</v>
      </c>
      <c r="O38" s="10">
        <f t="shared" si="18"/>
        <v>-7</v>
      </c>
      <c r="P38" s="5">
        <f t="shared" si="13"/>
        <v>46.666666666666664</v>
      </c>
      <c r="Q38" s="9">
        <f t="shared" si="14"/>
        <v>6</v>
      </c>
      <c r="R38" s="9">
        <f t="shared" si="15"/>
        <v>3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0</v>
      </c>
      <c r="N39" s="5">
        <f t="shared" si="12"/>
        <v>0</v>
      </c>
      <c r="O39" s="10">
        <f t="shared" si="18"/>
        <v>-7</v>
      </c>
      <c r="P39" s="5">
        <f t="shared" si="13"/>
        <v>46.666666666666664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0</v>
      </c>
      <c r="N40" s="5">
        <f t="shared" si="12"/>
        <v>0</v>
      </c>
      <c r="O40" s="10">
        <f t="shared" si="18"/>
        <v>-7</v>
      </c>
      <c r="P40" s="5">
        <f t="shared" si="13"/>
        <v>46.666666666666664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-7</v>
      </c>
      <c r="M41" s="9">
        <f t="shared" si="17"/>
        <v>0</v>
      </c>
      <c r="N41" s="5">
        <f t="shared" si="12"/>
        <v>0</v>
      </c>
      <c r="O41" s="10">
        <f t="shared" si="18"/>
        <v>-7</v>
      </c>
      <c r="P41" s="5">
        <f t="shared" si="13"/>
        <v>46.666666666666664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>
        <v>2</v>
      </c>
      <c r="C42">
        <v>2</v>
      </c>
      <c r="D42">
        <v>3</v>
      </c>
      <c r="E42" s="11"/>
      <c r="F42"/>
      <c r="G42"/>
      <c r="H42"/>
      <c r="I42" s="11"/>
      <c r="J42" s="9">
        <f t="shared" si="10"/>
        <v>-1</v>
      </c>
      <c r="K42" s="9">
        <f t="shared" si="11"/>
        <v>0</v>
      </c>
      <c r="L42" s="9">
        <f t="shared" si="16"/>
        <v>-8</v>
      </c>
      <c r="M42" s="9">
        <f t="shared" si="17"/>
        <v>0</v>
      </c>
      <c r="N42" s="5">
        <f t="shared" si="12"/>
        <v>-1</v>
      </c>
      <c r="O42" s="10">
        <f t="shared" si="18"/>
        <v>-8</v>
      </c>
      <c r="P42" s="5">
        <f t="shared" si="13"/>
        <v>53.333333333333336</v>
      </c>
      <c r="Q42" s="9">
        <f t="shared" si="14"/>
        <v>4</v>
      </c>
      <c r="R42" s="9">
        <f t="shared" si="15"/>
        <v>3</v>
      </c>
    </row>
    <row r="43" spans="1:18" ht="15">
      <c r="A43" s="12">
        <v>32786</v>
      </c>
      <c r="B43">
        <v>1</v>
      </c>
      <c r="C43">
        <v>1</v>
      </c>
      <c r="D43"/>
      <c r="E43"/>
      <c r="F43"/>
      <c r="G43"/>
      <c r="H43"/>
      <c r="I43"/>
      <c r="J43" s="9">
        <f t="shared" si="10"/>
        <v>-2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-2</v>
      </c>
      <c r="O43" s="10">
        <f t="shared" si="18"/>
        <v>-10</v>
      </c>
      <c r="P43" s="5">
        <f t="shared" si="13"/>
        <v>66.66666666666667</v>
      </c>
      <c r="Q43" s="9">
        <f t="shared" si="14"/>
        <v>2</v>
      </c>
      <c r="R43" s="9">
        <f t="shared" si="15"/>
        <v>0</v>
      </c>
    </row>
    <row r="44" spans="1:18" ht="15">
      <c r="A44" s="12">
        <v>32787</v>
      </c>
      <c r="B44"/>
      <c r="C44"/>
      <c r="D44">
        <v>1</v>
      </c>
      <c r="E44">
        <v>1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>
        <v>1</v>
      </c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-9</v>
      </c>
      <c r="M45" s="9">
        <f t="shared" si="17"/>
        <v>0</v>
      </c>
      <c r="N45" s="5">
        <f t="shared" si="12"/>
        <v>-1</v>
      </c>
      <c r="O45" s="10">
        <f t="shared" si="18"/>
        <v>-9</v>
      </c>
      <c r="P45" s="5">
        <f t="shared" si="13"/>
        <v>60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1</v>
      </c>
      <c r="D46"/>
      <c r="E46"/>
      <c r="F46"/>
      <c r="G46"/>
      <c r="H46"/>
      <c r="I46"/>
      <c r="J46" s="9">
        <f t="shared" si="10"/>
        <v>-2</v>
      </c>
      <c r="K46" s="9">
        <f t="shared" si="11"/>
        <v>0</v>
      </c>
      <c r="L46" s="9">
        <f t="shared" si="16"/>
        <v>-11</v>
      </c>
      <c r="M46" s="9">
        <f t="shared" si="17"/>
        <v>0</v>
      </c>
      <c r="N46" s="5">
        <f t="shared" si="12"/>
        <v>-2</v>
      </c>
      <c r="O46" s="10">
        <f t="shared" si="18"/>
        <v>-11</v>
      </c>
      <c r="P46" s="5">
        <f t="shared" si="13"/>
        <v>73.33333333333333</v>
      </c>
      <c r="Q46" s="9">
        <f t="shared" si="14"/>
        <v>2</v>
      </c>
      <c r="R46" s="9">
        <f t="shared" si="15"/>
        <v>0</v>
      </c>
    </row>
    <row r="47" spans="1:18" ht="15">
      <c r="A47" s="12">
        <v>32790</v>
      </c>
      <c r="B47">
        <v>3</v>
      </c>
      <c r="C47">
        <v>1</v>
      </c>
      <c r="D47"/>
      <c r="E47"/>
      <c r="F47"/>
      <c r="G47"/>
      <c r="H47"/>
      <c r="I47"/>
      <c r="J47" s="9">
        <f t="shared" si="10"/>
        <v>-4</v>
      </c>
      <c r="K47" s="9">
        <f t="shared" si="11"/>
        <v>0</v>
      </c>
      <c r="L47" s="9">
        <f t="shared" si="16"/>
        <v>-15</v>
      </c>
      <c r="M47" s="9">
        <f t="shared" si="17"/>
        <v>0</v>
      </c>
      <c r="N47" s="5">
        <f t="shared" si="12"/>
        <v>-4</v>
      </c>
      <c r="O47" s="10">
        <f t="shared" si="18"/>
        <v>-15</v>
      </c>
      <c r="P47" s="5">
        <f t="shared" si="13"/>
        <v>100</v>
      </c>
      <c r="Q47" s="9">
        <f t="shared" si="14"/>
        <v>4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-15</v>
      </c>
      <c r="M48" s="9">
        <f t="shared" si="17"/>
        <v>0</v>
      </c>
      <c r="N48" s="5">
        <f t="shared" si="12"/>
        <v>0</v>
      </c>
      <c r="O48" s="10">
        <f t="shared" si="18"/>
        <v>-15</v>
      </c>
      <c r="P48" s="5">
        <f t="shared" si="13"/>
        <v>100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>
        <v>1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-14</v>
      </c>
      <c r="M49" s="9">
        <f t="shared" si="17"/>
        <v>0</v>
      </c>
      <c r="N49" s="5">
        <f t="shared" si="12"/>
        <v>1</v>
      </c>
      <c r="O49" s="10">
        <f t="shared" si="18"/>
        <v>-14</v>
      </c>
      <c r="P49" s="5">
        <f t="shared" si="13"/>
        <v>93.33333333333333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>
        <v>1</v>
      </c>
      <c r="D50"/>
      <c r="E50">
        <v>1</v>
      </c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0</v>
      </c>
      <c r="N50" s="5">
        <f t="shared" si="12"/>
        <v>0</v>
      </c>
      <c r="O50" s="10">
        <f t="shared" si="18"/>
        <v>-14</v>
      </c>
      <c r="P50" s="5">
        <f t="shared" si="13"/>
        <v>93.33333333333333</v>
      </c>
      <c r="Q50" s="9">
        <f t="shared" si="14"/>
        <v>1</v>
      </c>
      <c r="R50" s="9">
        <f t="shared" si="15"/>
        <v>1</v>
      </c>
    </row>
    <row r="51" spans="1:18" ht="15">
      <c r="A51" s="12">
        <v>32794</v>
      </c>
      <c r="B51"/>
      <c r="C51">
        <v>3</v>
      </c>
      <c r="D51">
        <v>1</v>
      </c>
      <c r="E51">
        <v>1</v>
      </c>
      <c r="F51"/>
      <c r="G51"/>
      <c r="H51"/>
      <c r="I51"/>
      <c r="J51" s="9">
        <f t="shared" si="10"/>
        <v>-1</v>
      </c>
      <c r="K51" s="9">
        <f t="shared" si="11"/>
        <v>0</v>
      </c>
      <c r="L51" s="9">
        <f t="shared" si="16"/>
        <v>-15</v>
      </c>
      <c r="M51" s="9">
        <f t="shared" si="17"/>
        <v>0</v>
      </c>
      <c r="N51" s="5">
        <f t="shared" si="12"/>
        <v>-1</v>
      </c>
      <c r="O51" s="10">
        <f t="shared" si="18"/>
        <v>-15</v>
      </c>
      <c r="P51" s="5">
        <f t="shared" si="13"/>
        <v>100</v>
      </c>
      <c r="Q51" s="9">
        <f t="shared" si="14"/>
        <v>3</v>
      </c>
      <c r="R51" s="9">
        <f t="shared" si="15"/>
        <v>2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>
        <v>1</v>
      </c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-15</v>
      </c>
      <c r="M52" s="9">
        <f t="shared" si="17"/>
        <v>0</v>
      </c>
      <c r="N52" s="5">
        <f t="shared" si="12"/>
        <v>0</v>
      </c>
      <c r="O52" s="10">
        <f t="shared" si="18"/>
        <v>-15</v>
      </c>
      <c r="P52" s="5">
        <f t="shared" si="13"/>
        <v>100</v>
      </c>
      <c r="Q52" s="9">
        <f t="shared" si="14"/>
        <v>2</v>
      </c>
      <c r="R52" s="9">
        <f t="shared" si="15"/>
        <v>2</v>
      </c>
    </row>
    <row r="53" spans="1:19" ht="15">
      <c r="A53" s="12">
        <v>32796</v>
      </c>
      <c r="B53"/>
      <c r="C53">
        <v>1</v>
      </c>
      <c r="D53"/>
      <c r="E53">
        <v>1</v>
      </c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-15</v>
      </c>
      <c r="M53" s="9">
        <f t="shared" si="17"/>
        <v>0</v>
      </c>
      <c r="N53" s="5">
        <f t="shared" si="12"/>
        <v>0</v>
      </c>
      <c r="O53" s="10">
        <f t="shared" si="18"/>
        <v>-15</v>
      </c>
      <c r="P53" s="5">
        <f t="shared" si="13"/>
        <v>100</v>
      </c>
      <c r="Q53" s="9">
        <f t="shared" si="14"/>
        <v>1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>
        <v>1</v>
      </c>
      <c r="D54" s="11">
        <v>2</v>
      </c>
      <c r="E54" s="11">
        <v>1</v>
      </c>
      <c r="F54"/>
      <c r="G54"/>
      <c r="H54" s="11"/>
      <c r="I54" s="11"/>
      <c r="J54" s="9">
        <f t="shared" si="10"/>
        <v>2</v>
      </c>
      <c r="K54" s="9">
        <f t="shared" si="11"/>
        <v>0</v>
      </c>
      <c r="L54" s="9">
        <f t="shared" si="16"/>
        <v>-13</v>
      </c>
      <c r="M54" s="9">
        <f t="shared" si="17"/>
        <v>0</v>
      </c>
      <c r="N54" s="5">
        <f t="shared" si="12"/>
        <v>2</v>
      </c>
      <c r="O54" s="10">
        <f t="shared" si="18"/>
        <v>-13</v>
      </c>
      <c r="P54" s="5">
        <f t="shared" si="13"/>
        <v>86.66666666666667</v>
      </c>
      <c r="Q54" s="9">
        <f t="shared" si="14"/>
        <v>1</v>
      </c>
      <c r="R54" s="9">
        <f t="shared" si="15"/>
        <v>3</v>
      </c>
    </row>
    <row r="55" spans="1:18" ht="15">
      <c r="A55" s="12">
        <v>32798</v>
      </c>
      <c r="B55"/>
      <c r="C55">
        <v>1</v>
      </c>
      <c r="D55">
        <v>1</v>
      </c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0</v>
      </c>
      <c r="N55" s="5">
        <f t="shared" si="12"/>
        <v>0</v>
      </c>
      <c r="O55" s="10">
        <f t="shared" si="18"/>
        <v>-13</v>
      </c>
      <c r="P55" s="5">
        <f t="shared" si="13"/>
        <v>86.66666666666667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>
        <v>1</v>
      </c>
      <c r="C56">
        <v>1</v>
      </c>
      <c r="D56"/>
      <c r="E56"/>
      <c r="F56"/>
      <c r="G56"/>
      <c r="H56"/>
      <c r="I56"/>
      <c r="J56" s="9">
        <f t="shared" si="10"/>
        <v>-2</v>
      </c>
      <c r="K56" s="9">
        <f t="shared" si="11"/>
        <v>0</v>
      </c>
      <c r="L56" s="9">
        <f t="shared" si="16"/>
        <v>-15</v>
      </c>
      <c r="M56" s="9">
        <f t="shared" si="17"/>
        <v>0</v>
      </c>
      <c r="N56" s="5">
        <f t="shared" si="12"/>
        <v>-2</v>
      </c>
      <c r="O56" s="10">
        <f t="shared" si="18"/>
        <v>-15</v>
      </c>
      <c r="P56" s="5">
        <f t="shared" si="13"/>
        <v>100</v>
      </c>
      <c r="Q56" s="9">
        <f t="shared" si="14"/>
        <v>2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-16</v>
      </c>
      <c r="M57" s="9">
        <f t="shared" si="17"/>
        <v>0</v>
      </c>
      <c r="N57" s="5">
        <f t="shared" si="12"/>
        <v>-1</v>
      </c>
      <c r="O57" s="10">
        <f t="shared" si="18"/>
        <v>-16</v>
      </c>
      <c r="P57" s="5">
        <f t="shared" si="13"/>
        <v>106.66666666666667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>
        <v>1</v>
      </c>
      <c r="C58">
        <v>1</v>
      </c>
      <c r="D58" s="11"/>
      <c r="E58" s="11"/>
      <c r="F58"/>
      <c r="G58"/>
      <c r="H58" s="11"/>
      <c r="I58" s="11"/>
      <c r="J58" s="9">
        <f t="shared" si="10"/>
        <v>-2</v>
      </c>
      <c r="K58" s="9">
        <f t="shared" si="11"/>
        <v>0</v>
      </c>
      <c r="L58" s="9">
        <f t="shared" si="16"/>
        <v>-18</v>
      </c>
      <c r="M58" s="9">
        <f t="shared" si="17"/>
        <v>0</v>
      </c>
      <c r="N58" s="5">
        <f t="shared" si="12"/>
        <v>-2</v>
      </c>
      <c r="O58" s="10">
        <f t="shared" si="18"/>
        <v>-18</v>
      </c>
      <c r="P58" s="5">
        <f t="shared" si="13"/>
        <v>120</v>
      </c>
      <c r="Q58" s="9">
        <f t="shared" si="14"/>
        <v>2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1</v>
      </c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-17</v>
      </c>
      <c r="M59" s="9">
        <f t="shared" si="17"/>
        <v>0</v>
      </c>
      <c r="N59" s="5">
        <f t="shared" si="12"/>
        <v>1</v>
      </c>
      <c r="O59" s="10">
        <f t="shared" si="18"/>
        <v>-17</v>
      </c>
      <c r="P59" s="5">
        <f t="shared" si="13"/>
        <v>113.33333333333333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-17</v>
      </c>
      <c r="M60" s="9">
        <f t="shared" si="17"/>
        <v>0</v>
      </c>
      <c r="N60" s="5">
        <f t="shared" si="12"/>
        <v>0</v>
      </c>
      <c r="O60" s="10">
        <f t="shared" si="18"/>
        <v>-17</v>
      </c>
      <c r="P60" s="5">
        <f t="shared" si="13"/>
        <v>113.33333333333333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-17</v>
      </c>
      <c r="M61" s="9">
        <f t="shared" si="17"/>
        <v>0</v>
      </c>
      <c r="N61" s="5">
        <f t="shared" si="12"/>
        <v>0</v>
      </c>
      <c r="O61" s="10">
        <f t="shared" si="18"/>
        <v>-17</v>
      </c>
      <c r="P61" s="5">
        <f t="shared" si="13"/>
        <v>113.33333333333333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-17</v>
      </c>
      <c r="M62" s="9">
        <f t="shared" si="17"/>
        <v>0</v>
      </c>
      <c r="N62" s="5">
        <f t="shared" si="12"/>
        <v>0</v>
      </c>
      <c r="O62" s="10">
        <f t="shared" si="18"/>
        <v>-17</v>
      </c>
      <c r="P62" s="5">
        <f t="shared" si="13"/>
        <v>113.33333333333333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-17</v>
      </c>
      <c r="M63" s="9">
        <f t="shared" si="17"/>
        <v>0</v>
      </c>
      <c r="N63" s="5">
        <f t="shared" si="12"/>
        <v>0</v>
      </c>
      <c r="O63" s="10">
        <f t="shared" si="18"/>
        <v>-17</v>
      </c>
      <c r="P63" s="5">
        <f t="shared" si="13"/>
        <v>113.33333333333333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-17</v>
      </c>
      <c r="M64" s="9">
        <f t="shared" si="17"/>
        <v>0</v>
      </c>
      <c r="N64" s="5">
        <f t="shared" si="12"/>
        <v>0</v>
      </c>
      <c r="O64" s="10">
        <f t="shared" si="18"/>
        <v>-17</v>
      </c>
      <c r="P64" s="5">
        <f t="shared" si="13"/>
        <v>113.33333333333333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-16</v>
      </c>
      <c r="M65" s="9">
        <f t="shared" si="17"/>
        <v>0</v>
      </c>
      <c r="N65" s="5">
        <f t="shared" si="12"/>
        <v>1</v>
      </c>
      <c r="O65" s="10">
        <f t="shared" si="18"/>
        <v>-16</v>
      </c>
      <c r="P65" s="5">
        <f t="shared" si="13"/>
        <v>106.66666666666667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-16</v>
      </c>
      <c r="M66" s="9">
        <f t="shared" si="17"/>
        <v>0</v>
      </c>
      <c r="N66" s="5">
        <f t="shared" si="12"/>
        <v>0</v>
      </c>
      <c r="O66" s="10">
        <f t="shared" si="18"/>
        <v>-16</v>
      </c>
      <c r="P66" s="5">
        <f t="shared" si="13"/>
        <v>106.66666666666667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2</v>
      </c>
      <c r="D67">
        <v>2</v>
      </c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-16</v>
      </c>
      <c r="M67" s="9">
        <f t="shared" si="17"/>
        <v>0</v>
      </c>
      <c r="N67" s="5">
        <f t="shared" si="12"/>
        <v>0</v>
      </c>
      <c r="O67" s="10">
        <f t="shared" si="18"/>
        <v>-16</v>
      </c>
      <c r="P67" s="5">
        <f t="shared" si="13"/>
        <v>106.66666666666667</v>
      </c>
      <c r="Q67" s="9">
        <f t="shared" si="14"/>
        <v>2</v>
      </c>
      <c r="R67" s="9">
        <f t="shared" si="15"/>
        <v>2</v>
      </c>
      <c r="S67" s="8" t="s">
        <v>52</v>
      </c>
    </row>
    <row r="68" spans="1:18" ht="15">
      <c r="A68" s="12">
        <v>32811</v>
      </c>
      <c r="B68"/>
      <c r="C68">
        <v>1</v>
      </c>
      <c r="D68"/>
      <c r="E68"/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-17</v>
      </c>
      <c r="M68" s="9">
        <f t="shared" si="17"/>
        <v>0</v>
      </c>
      <c r="N68" s="5">
        <f aca="true" t="shared" si="21" ref="N68:N101">(+J68+K68)*($J$103/($J$103+$K$103))</f>
        <v>-1</v>
      </c>
      <c r="O68" s="10">
        <f t="shared" si="18"/>
        <v>-17</v>
      </c>
      <c r="P68" s="5">
        <f aca="true" t="shared" si="22" ref="P68:P99">O68*100/$N$103</f>
        <v>113.33333333333333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>
        <v>1</v>
      </c>
      <c r="C69"/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0</v>
      </c>
      <c r="N69" s="5">
        <f t="shared" si="21"/>
        <v>-1</v>
      </c>
      <c r="O69" s="10">
        <f aca="true" t="shared" si="27" ref="O69:O100">O68+N69</f>
        <v>-18</v>
      </c>
      <c r="P69" s="5">
        <f t="shared" si="22"/>
        <v>120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0</v>
      </c>
      <c r="N70" s="5">
        <f t="shared" si="21"/>
        <v>0</v>
      </c>
      <c r="O70" s="10">
        <f t="shared" si="27"/>
        <v>-18</v>
      </c>
      <c r="P70" s="5">
        <f t="shared" si="22"/>
        <v>120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25"/>
        <v>-17</v>
      </c>
      <c r="M71" s="9">
        <f t="shared" si="26"/>
        <v>0</v>
      </c>
      <c r="N71" s="5">
        <f t="shared" si="21"/>
        <v>1</v>
      </c>
      <c r="O71" s="10">
        <f t="shared" si="27"/>
        <v>-17</v>
      </c>
      <c r="P71" s="5">
        <f t="shared" si="22"/>
        <v>113.33333333333333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-17</v>
      </c>
      <c r="M72" s="9">
        <f t="shared" si="26"/>
        <v>0</v>
      </c>
      <c r="N72" s="5">
        <f t="shared" si="21"/>
        <v>0</v>
      </c>
      <c r="O72" s="10">
        <f t="shared" si="27"/>
        <v>-17</v>
      </c>
      <c r="P72" s="5">
        <f t="shared" si="22"/>
        <v>113.33333333333333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-17</v>
      </c>
      <c r="M73" s="9">
        <f t="shared" si="26"/>
        <v>0</v>
      </c>
      <c r="N73" s="5">
        <f t="shared" si="21"/>
        <v>0</v>
      </c>
      <c r="O73" s="10">
        <f t="shared" si="27"/>
        <v>-17</v>
      </c>
      <c r="P73" s="5">
        <f t="shared" si="22"/>
        <v>113.33333333333333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>
        <v>1</v>
      </c>
      <c r="D74"/>
      <c r="E74"/>
      <c r="F74"/>
      <c r="G74"/>
      <c r="H74"/>
      <c r="I74"/>
      <c r="J74" s="9">
        <f t="shared" si="19"/>
        <v>-1</v>
      </c>
      <c r="K74" s="9">
        <f t="shared" si="20"/>
        <v>0</v>
      </c>
      <c r="L74" s="9">
        <f t="shared" si="25"/>
        <v>-18</v>
      </c>
      <c r="M74" s="9">
        <f t="shared" si="26"/>
        <v>0</v>
      </c>
      <c r="N74" s="5">
        <f t="shared" si="21"/>
        <v>-1</v>
      </c>
      <c r="O74" s="10">
        <f t="shared" si="27"/>
        <v>-18</v>
      </c>
      <c r="P74" s="5">
        <f t="shared" si="22"/>
        <v>120</v>
      </c>
      <c r="Q74" s="9">
        <f t="shared" si="23"/>
        <v>1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-18</v>
      </c>
      <c r="M75" s="9">
        <f t="shared" si="26"/>
        <v>0</v>
      </c>
      <c r="N75" s="5">
        <f t="shared" si="21"/>
        <v>0</v>
      </c>
      <c r="O75" s="10">
        <f t="shared" si="27"/>
        <v>-18</v>
      </c>
      <c r="P75" s="5">
        <f t="shared" si="22"/>
        <v>120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-18</v>
      </c>
      <c r="M76" s="9">
        <f t="shared" si="26"/>
        <v>0</v>
      </c>
      <c r="N76" s="5">
        <f t="shared" si="21"/>
        <v>0</v>
      </c>
      <c r="O76" s="10">
        <f t="shared" si="27"/>
        <v>-18</v>
      </c>
      <c r="P76" s="5">
        <f t="shared" si="22"/>
        <v>120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-18</v>
      </c>
      <c r="M77" s="9">
        <f t="shared" si="26"/>
        <v>0</v>
      </c>
      <c r="N77" s="5">
        <f t="shared" si="21"/>
        <v>0</v>
      </c>
      <c r="O77" s="10">
        <f t="shared" si="27"/>
        <v>-18</v>
      </c>
      <c r="P77" s="5">
        <f t="shared" si="22"/>
        <v>120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>
        <v>1</v>
      </c>
      <c r="D78" s="11"/>
      <c r="E78">
        <v>1</v>
      </c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-18</v>
      </c>
      <c r="M78" s="9">
        <f t="shared" si="26"/>
        <v>0</v>
      </c>
      <c r="N78" s="5">
        <f t="shared" si="21"/>
        <v>0</v>
      </c>
      <c r="O78" s="10">
        <f t="shared" si="27"/>
        <v>-18</v>
      </c>
      <c r="P78" s="5">
        <f t="shared" si="22"/>
        <v>120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/>
      <c r="C79"/>
      <c r="D79"/>
      <c r="E79">
        <v>2</v>
      </c>
      <c r="F79"/>
      <c r="G79"/>
      <c r="H79"/>
      <c r="I79"/>
      <c r="J79" s="9">
        <f t="shared" si="19"/>
        <v>2</v>
      </c>
      <c r="K79" s="9">
        <f t="shared" si="20"/>
        <v>0</v>
      </c>
      <c r="L79" s="9">
        <f t="shared" si="25"/>
        <v>-16</v>
      </c>
      <c r="M79" s="9">
        <f t="shared" si="26"/>
        <v>0</v>
      </c>
      <c r="N79" s="5">
        <f t="shared" si="21"/>
        <v>2</v>
      </c>
      <c r="O79" s="10">
        <f t="shared" si="27"/>
        <v>-16</v>
      </c>
      <c r="P79" s="5">
        <f t="shared" si="22"/>
        <v>106.66666666666667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-16</v>
      </c>
      <c r="M80" s="9">
        <f t="shared" si="26"/>
        <v>0</v>
      </c>
      <c r="N80" s="5">
        <f t="shared" si="21"/>
        <v>0</v>
      </c>
      <c r="O80" s="10">
        <f t="shared" si="27"/>
        <v>-16</v>
      </c>
      <c r="P80" s="5">
        <f t="shared" si="22"/>
        <v>106.66666666666667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0</v>
      </c>
      <c r="N81" s="5">
        <f t="shared" si="21"/>
        <v>0</v>
      </c>
      <c r="O81" s="10">
        <f t="shared" si="27"/>
        <v>-16</v>
      </c>
      <c r="P81" s="5">
        <f t="shared" si="22"/>
        <v>106.66666666666667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0</v>
      </c>
      <c r="N82" s="5">
        <f t="shared" si="21"/>
        <v>0</v>
      </c>
      <c r="O82" s="10">
        <f t="shared" si="27"/>
        <v>-16</v>
      </c>
      <c r="P82" s="5">
        <f t="shared" si="22"/>
        <v>106.66666666666667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0</v>
      </c>
      <c r="N83" s="5">
        <f t="shared" si="21"/>
        <v>0</v>
      </c>
      <c r="O83" s="10">
        <f t="shared" si="27"/>
        <v>-16</v>
      </c>
      <c r="P83" s="5">
        <f t="shared" si="22"/>
        <v>106.66666666666667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2</v>
      </c>
      <c r="C84" s="11"/>
      <c r="D84" s="11"/>
      <c r="E84" s="11">
        <v>1</v>
      </c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-17</v>
      </c>
      <c r="M84" s="9">
        <f t="shared" si="26"/>
        <v>0</v>
      </c>
      <c r="N84" s="5">
        <f t="shared" si="21"/>
        <v>-1</v>
      </c>
      <c r="O84" s="10">
        <f t="shared" si="27"/>
        <v>-17</v>
      </c>
      <c r="P84" s="5">
        <f t="shared" si="22"/>
        <v>113.33333333333333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>
        <v>1</v>
      </c>
      <c r="E85"/>
      <c r="F85"/>
      <c r="G85"/>
      <c r="H85"/>
      <c r="I85"/>
      <c r="J85" s="9">
        <f t="shared" si="19"/>
        <v>1</v>
      </c>
      <c r="K85" s="9">
        <f t="shared" si="20"/>
        <v>0</v>
      </c>
      <c r="L85" s="9">
        <f t="shared" si="25"/>
        <v>-16</v>
      </c>
      <c r="M85" s="9">
        <f t="shared" si="26"/>
        <v>0</v>
      </c>
      <c r="N85" s="5">
        <f t="shared" si="21"/>
        <v>1</v>
      </c>
      <c r="O85" s="10">
        <f t="shared" si="27"/>
        <v>-16</v>
      </c>
      <c r="P85" s="5">
        <f t="shared" si="22"/>
        <v>106.66666666666667</v>
      </c>
      <c r="Q85" s="9">
        <f t="shared" si="23"/>
        <v>0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0</v>
      </c>
      <c r="N86" s="5">
        <f t="shared" si="21"/>
        <v>0</v>
      </c>
      <c r="O86" s="10">
        <f t="shared" si="27"/>
        <v>-16</v>
      </c>
      <c r="P86" s="5">
        <f t="shared" si="22"/>
        <v>106.66666666666667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0</v>
      </c>
      <c r="N87" s="5">
        <f t="shared" si="21"/>
        <v>0</v>
      </c>
      <c r="O87" s="10">
        <f t="shared" si="27"/>
        <v>-16</v>
      </c>
      <c r="P87" s="5">
        <f t="shared" si="22"/>
        <v>106.66666666666667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0</v>
      </c>
      <c r="N88" s="5">
        <f t="shared" si="21"/>
        <v>0</v>
      </c>
      <c r="O88" s="10">
        <f t="shared" si="27"/>
        <v>-16</v>
      </c>
      <c r="P88" s="5">
        <f t="shared" si="22"/>
        <v>106.66666666666667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0</v>
      </c>
      <c r="N89" s="5">
        <f t="shared" si="21"/>
        <v>0</v>
      </c>
      <c r="O89" s="10">
        <f t="shared" si="27"/>
        <v>-16</v>
      </c>
      <c r="P89" s="5">
        <f t="shared" si="22"/>
        <v>106.66666666666667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-16</v>
      </c>
      <c r="M90" s="9">
        <f t="shared" si="26"/>
        <v>0</v>
      </c>
      <c r="N90" s="5">
        <f t="shared" si="21"/>
        <v>0</v>
      </c>
      <c r="O90" s="10">
        <f t="shared" si="27"/>
        <v>-16</v>
      </c>
      <c r="P90" s="5">
        <f t="shared" si="22"/>
        <v>106.66666666666667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-16</v>
      </c>
      <c r="M91" s="9">
        <f t="shared" si="26"/>
        <v>0</v>
      </c>
      <c r="N91" s="5">
        <f t="shared" si="21"/>
        <v>0</v>
      </c>
      <c r="O91" s="10">
        <f t="shared" si="27"/>
        <v>-16</v>
      </c>
      <c r="P91" s="5">
        <f t="shared" si="22"/>
        <v>106.66666666666667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-16</v>
      </c>
      <c r="M92" s="9">
        <f t="shared" si="26"/>
        <v>0</v>
      </c>
      <c r="N92" s="5">
        <f t="shared" si="21"/>
        <v>0</v>
      </c>
      <c r="O92" s="10">
        <f t="shared" si="27"/>
        <v>-16</v>
      </c>
      <c r="P92" s="5">
        <f t="shared" si="22"/>
        <v>106.66666666666667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-16</v>
      </c>
      <c r="M93" s="9">
        <f t="shared" si="26"/>
        <v>0</v>
      </c>
      <c r="N93" s="5">
        <f t="shared" si="21"/>
        <v>0</v>
      </c>
      <c r="O93" s="10">
        <f t="shared" si="27"/>
        <v>-16</v>
      </c>
      <c r="P93" s="5">
        <f t="shared" si="22"/>
        <v>106.66666666666667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-16</v>
      </c>
      <c r="M94" s="9">
        <f t="shared" si="26"/>
        <v>0</v>
      </c>
      <c r="N94" s="5">
        <f t="shared" si="21"/>
        <v>0</v>
      </c>
      <c r="O94" s="10">
        <f t="shared" si="27"/>
        <v>-16</v>
      </c>
      <c r="P94" s="5">
        <f t="shared" si="22"/>
        <v>106.66666666666667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1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29</v>
      </c>
      <c r="C103" s="9">
        <f t="shared" si="28"/>
        <v>33</v>
      </c>
      <c r="D103" s="9">
        <f t="shared" si="28"/>
        <v>18</v>
      </c>
      <c r="E103" s="9">
        <f t="shared" si="28"/>
        <v>29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62</v>
      </c>
      <c r="R103" s="10">
        <f>SUM(R4:R101)</f>
        <v>47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18" sqref="F1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95" sqref="B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74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</v>
      </c>
      <c r="AA4" s="5">
        <f aca="true" t="shared" si="6" ref="AA4:AA17">Z4*100/$Z$18</f>
        <v>-14.285714285714286</v>
      </c>
      <c r="AB4" s="10">
        <f>SUM(Q4:Q10)+SUM(R4:R10)</f>
        <v>7</v>
      </c>
      <c r="AC4" s="10">
        <f>100*SUM(R4:R10)/AB4</f>
        <v>42.857142857142854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-6</v>
      </c>
      <c r="AA5" s="5">
        <f t="shared" si="6"/>
        <v>-42.857142857142854</v>
      </c>
      <c r="AB5" s="10">
        <f>SUM(Q11:Q17)+SUM(R11:R17)</f>
        <v>11</v>
      </c>
      <c r="AC5" s="10">
        <f>100*SUM(R11:R17)/AB5</f>
        <v>36.36363636363637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17</v>
      </c>
      <c r="W6"/>
      <c r="X6" s="1" t="s">
        <v>32</v>
      </c>
      <c r="Z6" s="10">
        <f>SUM(N18:N24)</f>
        <v>18</v>
      </c>
      <c r="AA6" s="5">
        <f t="shared" si="6"/>
        <v>128.57142857142858</v>
      </c>
      <c r="AB6" s="10">
        <f>SUM(Q18:Q24)+SUM(R18:R24)</f>
        <v>9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58.53658536585366</v>
      </c>
      <c r="W7"/>
      <c r="Y7" s="1" t="s">
        <v>34</v>
      </c>
      <c r="Z7" s="10">
        <f>SUM(N25:N31)</f>
        <v>-2</v>
      </c>
      <c r="AA7" s="5">
        <f t="shared" si="6"/>
        <v>-14.285714285714286</v>
      </c>
      <c r="AB7" s="10">
        <f>SUM(Q25:Q31)+SUM(R25:R31)</f>
        <v>1</v>
      </c>
      <c r="AC7" s="10">
        <f>100*SUM(R25:R31)/AB7</f>
        <v>0</v>
      </c>
    </row>
    <row r="8" spans="1:29" ht="15">
      <c r="A8" s="12">
        <v>32751</v>
      </c>
      <c r="B8"/>
      <c r="C8"/>
      <c r="D8"/>
      <c r="E8">
        <v>1</v>
      </c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2</v>
      </c>
      <c r="O8" s="10">
        <f t="shared" si="9"/>
        <v>2</v>
      </c>
      <c r="P8" s="5">
        <f t="shared" si="3"/>
        <v>14.285714285714286</v>
      </c>
      <c r="Q8" s="9">
        <f t="shared" si="4"/>
        <v>0</v>
      </c>
      <c r="R8" s="9">
        <f t="shared" si="5"/>
        <v>1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2</v>
      </c>
      <c r="P9" s="5">
        <f t="shared" si="3"/>
        <v>14.285714285714286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4</v>
      </c>
      <c r="AA9" s="5">
        <f t="shared" si="6"/>
        <v>28.571428571428573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>
        <v>1</v>
      </c>
      <c r="C10" s="11"/>
      <c r="D10" s="11">
        <v>2</v>
      </c>
      <c r="E10" s="11"/>
      <c r="F10" s="11"/>
      <c r="G10" s="11">
        <v>3</v>
      </c>
      <c r="H10" s="11"/>
      <c r="I10" s="11"/>
      <c r="J10" s="9">
        <f t="shared" si="0"/>
        <v>1</v>
      </c>
      <c r="K10" s="9">
        <f t="shared" si="1"/>
        <v>-3</v>
      </c>
      <c r="L10" s="9">
        <f t="shared" si="7"/>
        <v>2</v>
      </c>
      <c r="M10" s="9">
        <f t="shared" si="8"/>
        <v>-3</v>
      </c>
      <c r="N10" s="5">
        <f t="shared" si="2"/>
        <v>-4</v>
      </c>
      <c r="O10" s="10">
        <f t="shared" si="9"/>
        <v>-2</v>
      </c>
      <c r="P10" s="5">
        <f t="shared" si="3"/>
        <v>-14.285714285714286</v>
      </c>
      <c r="Q10" s="9">
        <f t="shared" si="4"/>
        <v>4</v>
      </c>
      <c r="R10" s="9">
        <f t="shared" si="5"/>
        <v>2</v>
      </c>
      <c r="U10" s="8" t="s">
        <v>2</v>
      </c>
      <c r="V10" s="5">
        <f>100*(+E103/(E103+D103))</f>
        <v>21.052631578947366</v>
      </c>
      <c r="W10"/>
      <c r="X10" s="8" t="s">
        <v>38</v>
      </c>
      <c r="Z10" s="10">
        <f>SUM(N46:N52)</f>
        <v>8</v>
      </c>
      <c r="AA10" s="5">
        <f t="shared" si="6"/>
        <v>57.142857142857146</v>
      </c>
      <c r="AB10" s="10">
        <f>SUM(Q46:Q52)+SUM(R46:R52)</f>
        <v>4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-3</v>
      </c>
      <c r="N11" s="5">
        <f t="shared" si="2"/>
        <v>0</v>
      </c>
      <c r="O11" s="10">
        <f t="shared" si="9"/>
        <v>-2</v>
      </c>
      <c r="P11" s="5">
        <f t="shared" si="3"/>
        <v>-14.285714285714286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2</v>
      </c>
      <c r="AA11" s="5">
        <f t="shared" si="6"/>
        <v>14.285714285714286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>
        <v>1</v>
      </c>
      <c r="D12"/>
      <c r="E12"/>
      <c r="F12">
        <v>1</v>
      </c>
      <c r="G12">
        <v>3</v>
      </c>
      <c r="H12"/>
      <c r="I12"/>
      <c r="J12" s="9">
        <f t="shared" si="0"/>
        <v>-1</v>
      </c>
      <c r="K12" s="9">
        <f t="shared" si="1"/>
        <v>-4</v>
      </c>
      <c r="L12" s="9">
        <f t="shared" si="7"/>
        <v>1</v>
      </c>
      <c r="M12" s="9">
        <f t="shared" si="8"/>
        <v>-7</v>
      </c>
      <c r="N12" s="5">
        <f t="shared" si="2"/>
        <v>-10</v>
      </c>
      <c r="O12" s="10">
        <f t="shared" si="9"/>
        <v>-12</v>
      </c>
      <c r="P12" s="5">
        <f t="shared" si="3"/>
        <v>-85.71428571428571</v>
      </c>
      <c r="Q12" s="9">
        <f t="shared" si="4"/>
        <v>5</v>
      </c>
      <c r="R12" s="9">
        <f t="shared" si="5"/>
        <v>0</v>
      </c>
      <c r="U12" s="8" t="s">
        <v>41</v>
      </c>
      <c r="V12" s="5">
        <f>100*((E103+I103)/(E103+D103+I103+H103))</f>
        <v>16.666666666666664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2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-7</v>
      </c>
      <c r="N13" s="5">
        <f t="shared" si="2"/>
        <v>0</v>
      </c>
      <c r="O13" s="10">
        <f t="shared" si="9"/>
        <v>-12</v>
      </c>
      <c r="P13" s="5">
        <f t="shared" si="3"/>
        <v>-85.71428571428571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-14.285714285714286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-7</v>
      </c>
      <c r="N14" s="5">
        <f t="shared" si="2"/>
        <v>0</v>
      </c>
      <c r="O14" s="10">
        <f t="shared" si="9"/>
        <v>-12</v>
      </c>
      <c r="P14" s="5">
        <f t="shared" si="3"/>
        <v>-85.71428571428571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-14.285714285714286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-7</v>
      </c>
      <c r="N15" s="5">
        <f t="shared" si="2"/>
        <v>0</v>
      </c>
      <c r="O15" s="10">
        <f t="shared" si="9"/>
        <v>-12</v>
      </c>
      <c r="P15" s="5">
        <f t="shared" si="3"/>
        <v>-85.71428571428571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>
        <v>3</v>
      </c>
      <c r="E16"/>
      <c r="F16"/>
      <c r="G16">
        <v>2</v>
      </c>
      <c r="H16"/>
      <c r="I16"/>
      <c r="J16" s="9">
        <f t="shared" si="0"/>
        <v>3</v>
      </c>
      <c r="K16" s="9">
        <f t="shared" si="1"/>
        <v>-2</v>
      </c>
      <c r="L16" s="9">
        <f t="shared" si="7"/>
        <v>4</v>
      </c>
      <c r="M16" s="9">
        <f t="shared" si="8"/>
        <v>-9</v>
      </c>
      <c r="N16" s="5">
        <f t="shared" si="2"/>
        <v>2</v>
      </c>
      <c r="O16" s="10">
        <f t="shared" si="9"/>
        <v>-10</v>
      </c>
      <c r="P16" s="5">
        <f t="shared" si="3"/>
        <v>-71.42857142857143</v>
      </c>
      <c r="Q16" s="9">
        <f t="shared" si="4"/>
        <v>2</v>
      </c>
      <c r="R16" s="9">
        <f t="shared" si="5"/>
        <v>3</v>
      </c>
      <c r="X16" s="8" t="s">
        <v>46</v>
      </c>
      <c r="Z16" s="10">
        <f>SUM(N88:N94)</f>
        <v>-4</v>
      </c>
      <c r="AA16" s="5">
        <f t="shared" si="6"/>
        <v>-28.571428571428573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5</v>
      </c>
      <c r="M17" s="9">
        <f t="shared" si="8"/>
        <v>-9</v>
      </c>
      <c r="N17" s="5">
        <f t="shared" si="2"/>
        <v>2</v>
      </c>
      <c r="O17" s="10">
        <f t="shared" si="9"/>
        <v>-8</v>
      </c>
      <c r="P17" s="5">
        <f t="shared" si="3"/>
        <v>-57.142857142857146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8"/>
        <v>-9</v>
      </c>
      <c r="N18" s="5">
        <f t="shared" si="2"/>
        <v>0</v>
      </c>
      <c r="O18" s="10">
        <f t="shared" si="9"/>
        <v>-8</v>
      </c>
      <c r="P18" s="5">
        <f t="shared" si="3"/>
        <v>-57.142857142857146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14</v>
      </c>
      <c r="AA18" s="9">
        <f>SUM(AA4:AA17)</f>
        <v>100.00000000000004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5</v>
      </c>
      <c r="M19" s="9">
        <f t="shared" si="8"/>
        <v>-9</v>
      </c>
      <c r="N19" s="5">
        <f t="shared" si="2"/>
        <v>0</v>
      </c>
      <c r="O19" s="10">
        <f t="shared" si="9"/>
        <v>-8</v>
      </c>
      <c r="P19" s="5">
        <f t="shared" si="3"/>
        <v>-57.142857142857146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6</v>
      </c>
      <c r="M20" s="9">
        <f t="shared" si="8"/>
        <v>-9</v>
      </c>
      <c r="N20" s="5">
        <f t="shared" si="2"/>
        <v>2</v>
      </c>
      <c r="O20" s="10">
        <f t="shared" si="9"/>
        <v>-6</v>
      </c>
      <c r="P20" s="5">
        <f t="shared" si="3"/>
        <v>-42.857142857142854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6</v>
      </c>
      <c r="M21" s="9">
        <f t="shared" si="8"/>
        <v>-9</v>
      </c>
      <c r="N21" s="5">
        <f t="shared" si="2"/>
        <v>0</v>
      </c>
      <c r="O21" s="10">
        <f t="shared" si="9"/>
        <v>-6</v>
      </c>
      <c r="P21" s="5">
        <f t="shared" si="3"/>
        <v>-42.857142857142854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>
        <v>1</v>
      </c>
      <c r="I22"/>
      <c r="J22" s="9">
        <f t="shared" si="0"/>
        <v>1</v>
      </c>
      <c r="K22" s="9">
        <f t="shared" si="1"/>
        <v>1</v>
      </c>
      <c r="L22" s="9">
        <f t="shared" si="7"/>
        <v>7</v>
      </c>
      <c r="M22" s="9">
        <f t="shared" si="8"/>
        <v>-8</v>
      </c>
      <c r="N22" s="5">
        <f t="shared" si="2"/>
        <v>4</v>
      </c>
      <c r="O22" s="10">
        <f t="shared" si="9"/>
        <v>-2</v>
      </c>
      <c r="P22" s="5">
        <f t="shared" si="3"/>
        <v>-14.285714285714286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8"/>
        <v>-8</v>
      </c>
      <c r="N23" s="5">
        <f t="shared" si="2"/>
        <v>0</v>
      </c>
      <c r="O23" s="10">
        <f t="shared" si="9"/>
        <v>-2</v>
      </c>
      <c r="P23" s="5">
        <f t="shared" si="3"/>
        <v>-14.285714285714286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5</v>
      </c>
      <c r="E24" s="11"/>
      <c r="F24" s="11"/>
      <c r="G24"/>
      <c r="H24" s="11">
        <v>1</v>
      </c>
      <c r="I24" s="11"/>
      <c r="J24" s="9">
        <f t="shared" si="0"/>
        <v>5</v>
      </c>
      <c r="K24" s="9">
        <f t="shared" si="1"/>
        <v>1</v>
      </c>
      <c r="L24" s="9">
        <f t="shared" si="7"/>
        <v>12</v>
      </c>
      <c r="M24" s="9">
        <f t="shared" si="8"/>
        <v>-7</v>
      </c>
      <c r="N24" s="5">
        <f t="shared" si="2"/>
        <v>12</v>
      </c>
      <c r="O24" s="10">
        <f t="shared" si="9"/>
        <v>10</v>
      </c>
      <c r="P24" s="5">
        <f t="shared" si="3"/>
        <v>71.42857142857143</v>
      </c>
      <c r="Q24" s="9">
        <f t="shared" si="4"/>
        <v>0</v>
      </c>
      <c r="R24" s="9">
        <f t="shared" si="5"/>
        <v>6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12</v>
      </c>
      <c r="M25" s="9">
        <f t="shared" si="8"/>
        <v>-7</v>
      </c>
      <c r="N25" s="5">
        <f t="shared" si="2"/>
        <v>0</v>
      </c>
      <c r="O25" s="10">
        <f t="shared" si="9"/>
        <v>10</v>
      </c>
      <c r="P25" s="5">
        <f t="shared" si="3"/>
        <v>71.42857142857143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12</v>
      </c>
      <c r="M26" s="9">
        <f t="shared" si="8"/>
        <v>-7</v>
      </c>
      <c r="N26" s="5">
        <f t="shared" si="2"/>
        <v>0</v>
      </c>
      <c r="O26" s="10">
        <f t="shared" si="9"/>
        <v>10</v>
      </c>
      <c r="P26" s="5">
        <f t="shared" si="3"/>
        <v>71.42857142857143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12</v>
      </c>
      <c r="M27" s="9">
        <f t="shared" si="8"/>
        <v>-7</v>
      </c>
      <c r="N27" s="5">
        <f t="shared" si="2"/>
        <v>0</v>
      </c>
      <c r="O27" s="10">
        <f t="shared" si="9"/>
        <v>10</v>
      </c>
      <c r="P27" s="5">
        <f t="shared" si="3"/>
        <v>71.42857142857143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12</v>
      </c>
      <c r="M28" s="9">
        <f t="shared" si="8"/>
        <v>-7</v>
      </c>
      <c r="N28" s="5">
        <f t="shared" si="2"/>
        <v>0</v>
      </c>
      <c r="O28" s="10">
        <f t="shared" si="9"/>
        <v>10</v>
      </c>
      <c r="P28" s="5">
        <f t="shared" si="3"/>
        <v>71.42857142857143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/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11</v>
      </c>
      <c r="M29" s="9">
        <f t="shared" si="8"/>
        <v>-7</v>
      </c>
      <c r="N29" s="5">
        <f t="shared" si="2"/>
        <v>-2</v>
      </c>
      <c r="O29" s="10">
        <f t="shared" si="9"/>
        <v>8</v>
      </c>
      <c r="P29" s="5">
        <f t="shared" si="3"/>
        <v>57.142857142857146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11</v>
      </c>
      <c r="M30" s="9">
        <f t="shared" si="8"/>
        <v>-7</v>
      </c>
      <c r="N30" s="5">
        <f t="shared" si="2"/>
        <v>0</v>
      </c>
      <c r="O30" s="10">
        <f t="shared" si="9"/>
        <v>8</v>
      </c>
      <c r="P30" s="5">
        <f t="shared" si="3"/>
        <v>57.142857142857146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11</v>
      </c>
      <c r="M31" s="9">
        <f t="shared" si="8"/>
        <v>-7</v>
      </c>
      <c r="N31" s="5">
        <f t="shared" si="2"/>
        <v>0</v>
      </c>
      <c r="O31" s="10">
        <f t="shared" si="9"/>
        <v>8</v>
      </c>
      <c r="P31" s="5">
        <f t="shared" si="3"/>
        <v>57.142857142857146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11</v>
      </c>
      <c r="M32" s="9">
        <f t="shared" si="8"/>
        <v>-7</v>
      </c>
      <c r="N32" s="5">
        <f t="shared" si="2"/>
        <v>0</v>
      </c>
      <c r="O32" s="10">
        <f t="shared" si="9"/>
        <v>8</v>
      </c>
      <c r="P32" s="5">
        <f t="shared" si="3"/>
        <v>57.142857142857146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11</v>
      </c>
      <c r="M33" s="9">
        <f t="shared" si="8"/>
        <v>-7</v>
      </c>
      <c r="N33" s="5">
        <f t="shared" si="2"/>
        <v>0</v>
      </c>
      <c r="O33" s="10">
        <f t="shared" si="9"/>
        <v>8</v>
      </c>
      <c r="P33" s="5">
        <f t="shared" si="3"/>
        <v>57.142857142857146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11</v>
      </c>
      <c r="M34" s="9">
        <f t="shared" si="8"/>
        <v>-7</v>
      </c>
      <c r="N34" s="5">
        <f t="shared" si="2"/>
        <v>0</v>
      </c>
      <c r="O34" s="10">
        <f t="shared" si="9"/>
        <v>8</v>
      </c>
      <c r="P34" s="5">
        <f t="shared" si="3"/>
        <v>57.142857142857146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11</v>
      </c>
      <c r="M35" s="9">
        <f t="shared" si="8"/>
        <v>-7</v>
      </c>
      <c r="N35" s="5">
        <f t="shared" si="2"/>
        <v>0</v>
      </c>
      <c r="O35" s="10">
        <f t="shared" si="9"/>
        <v>8</v>
      </c>
      <c r="P35" s="5">
        <f t="shared" si="3"/>
        <v>57.142857142857146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11</v>
      </c>
      <c r="M36" s="9">
        <f t="shared" si="8"/>
        <v>-7</v>
      </c>
      <c r="N36" s="5">
        <f aca="true" t="shared" si="12" ref="N36:N67">(+J36+K36)*($J$103/($J$103+$K$103))</f>
        <v>0</v>
      </c>
      <c r="O36" s="10">
        <f t="shared" si="9"/>
        <v>8</v>
      </c>
      <c r="P36" s="5">
        <f aca="true" t="shared" si="13" ref="P36:P67">O36*100/$N$103</f>
        <v>57.142857142857146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11</v>
      </c>
      <c r="M37" s="9">
        <f aca="true" t="shared" si="17" ref="M37:M68">M36+K37</f>
        <v>-7</v>
      </c>
      <c r="N37" s="5">
        <f t="shared" si="12"/>
        <v>0</v>
      </c>
      <c r="O37" s="10">
        <f aca="true" t="shared" si="18" ref="O37:O68">O36+N37</f>
        <v>8</v>
      </c>
      <c r="P37" s="5">
        <f t="shared" si="13"/>
        <v>57.142857142857146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11</v>
      </c>
      <c r="M38" s="9">
        <f t="shared" si="17"/>
        <v>-7</v>
      </c>
      <c r="N38" s="5">
        <f t="shared" si="12"/>
        <v>0</v>
      </c>
      <c r="O38" s="10">
        <f t="shared" si="18"/>
        <v>8</v>
      </c>
      <c r="P38" s="5">
        <f t="shared" si="13"/>
        <v>57.142857142857146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</v>
      </c>
      <c r="M39" s="9">
        <f t="shared" si="17"/>
        <v>-7</v>
      </c>
      <c r="N39" s="5">
        <f t="shared" si="12"/>
        <v>0</v>
      </c>
      <c r="O39" s="10">
        <f t="shared" si="18"/>
        <v>8</v>
      </c>
      <c r="P39" s="5">
        <f t="shared" si="13"/>
        <v>57.142857142857146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</v>
      </c>
      <c r="M40" s="9">
        <f t="shared" si="17"/>
        <v>-7</v>
      </c>
      <c r="N40" s="5">
        <f t="shared" si="12"/>
        <v>0</v>
      </c>
      <c r="O40" s="10">
        <f t="shared" si="18"/>
        <v>8</v>
      </c>
      <c r="P40" s="5">
        <f t="shared" si="13"/>
        <v>57.142857142857146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>
        <v>1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13</v>
      </c>
      <c r="M41" s="9">
        <f t="shared" si="17"/>
        <v>-7</v>
      </c>
      <c r="N41" s="5">
        <f t="shared" si="12"/>
        <v>4</v>
      </c>
      <c r="O41" s="10">
        <f t="shared" si="18"/>
        <v>12</v>
      </c>
      <c r="P41" s="5">
        <f t="shared" si="13"/>
        <v>85.71428571428571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13</v>
      </c>
      <c r="M42" s="9">
        <f t="shared" si="17"/>
        <v>-7</v>
      </c>
      <c r="N42" s="5">
        <f t="shared" si="12"/>
        <v>0</v>
      </c>
      <c r="O42" s="10">
        <f t="shared" si="18"/>
        <v>12</v>
      </c>
      <c r="P42" s="5">
        <f t="shared" si="13"/>
        <v>85.71428571428571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13</v>
      </c>
      <c r="M43" s="9">
        <f t="shared" si="17"/>
        <v>-7</v>
      </c>
      <c r="N43" s="5">
        <f t="shared" si="12"/>
        <v>0</v>
      </c>
      <c r="O43" s="10">
        <f t="shared" si="18"/>
        <v>12</v>
      </c>
      <c r="P43" s="5">
        <f t="shared" si="13"/>
        <v>85.71428571428571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13</v>
      </c>
      <c r="M44" s="9">
        <f t="shared" si="17"/>
        <v>-7</v>
      </c>
      <c r="N44" s="5">
        <f t="shared" si="12"/>
        <v>0</v>
      </c>
      <c r="O44" s="10">
        <f t="shared" si="18"/>
        <v>12</v>
      </c>
      <c r="P44" s="5">
        <f t="shared" si="13"/>
        <v>85.71428571428571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13</v>
      </c>
      <c r="M45" s="9">
        <f t="shared" si="17"/>
        <v>-7</v>
      </c>
      <c r="N45" s="5">
        <f t="shared" si="12"/>
        <v>0</v>
      </c>
      <c r="O45" s="10">
        <f t="shared" si="18"/>
        <v>12</v>
      </c>
      <c r="P45" s="5">
        <f t="shared" si="13"/>
        <v>85.71428571428571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13</v>
      </c>
      <c r="M46" s="9">
        <f t="shared" si="17"/>
        <v>-7</v>
      </c>
      <c r="N46" s="5">
        <f t="shared" si="12"/>
        <v>0</v>
      </c>
      <c r="O46" s="10">
        <f t="shared" si="18"/>
        <v>12</v>
      </c>
      <c r="P46" s="5">
        <f t="shared" si="13"/>
        <v>85.71428571428571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13</v>
      </c>
      <c r="M47" s="9">
        <f t="shared" si="17"/>
        <v>-7</v>
      </c>
      <c r="N47" s="5">
        <f t="shared" si="12"/>
        <v>0</v>
      </c>
      <c r="O47" s="10">
        <f t="shared" si="18"/>
        <v>12</v>
      </c>
      <c r="P47" s="5">
        <f t="shared" si="13"/>
        <v>85.71428571428571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13</v>
      </c>
      <c r="M48" s="9">
        <f t="shared" si="17"/>
        <v>-7</v>
      </c>
      <c r="N48" s="5">
        <f t="shared" si="12"/>
        <v>0</v>
      </c>
      <c r="O48" s="10">
        <f t="shared" si="18"/>
        <v>12</v>
      </c>
      <c r="P48" s="5">
        <f t="shared" si="13"/>
        <v>85.71428571428571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13</v>
      </c>
      <c r="M49" s="9">
        <f t="shared" si="17"/>
        <v>-7</v>
      </c>
      <c r="N49" s="5">
        <f t="shared" si="12"/>
        <v>0</v>
      </c>
      <c r="O49" s="10">
        <f t="shared" si="18"/>
        <v>12</v>
      </c>
      <c r="P49" s="5">
        <f t="shared" si="13"/>
        <v>85.71428571428571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2</v>
      </c>
      <c r="E50">
        <v>1</v>
      </c>
      <c r="F50"/>
      <c r="G50"/>
      <c r="H50">
        <v>1</v>
      </c>
      <c r="I50"/>
      <c r="J50" s="9">
        <f t="shared" si="10"/>
        <v>3</v>
      </c>
      <c r="K50" s="9">
        <f t="shared" si="11"/>
        <v>1</v>
      </c>
      <c r="L50" s="9">
        <f t="shared" si="16"/>
        <v>16</v>
      </c>
      <c r="M50" s="9">
        <f t="shared" si="17"/>
        <v>-6</v>
      </c>
      <c r="N50" s="5">
        <f t="shared" si="12"/>
        <v>8</v>
      </c>
      <c r="O50" s="10">
        <f t="shared" si="18"/>
        <v>20</v>
      </c>
      <c r="P50" s="5">
        <f t="shared" si="13"/>
        <v>142.85714285714286</v>
      </c>
      <c r="Q50" s="9">
        <f t="shared" si="14"/>
        <v>0</v>
      </c>
      <c r="R50" s="9">
        <f t="shared" si="15"/>
        <v>4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16</v>
      </c>
      <c r="M51" s="9">
        <f t="shared" si="17"/>
        <v>-6</v>
      </c>
      <c r="N51" s="5">
        <f t="shared" si="12"/>
        <v>0</v>
      </c>
      <c r="O51" s="10">
        <f t="shared" si="18"/>
        <v>20</v>
      </c>
      <c r="P51" s="5">
        <f t="shared" si="13"/>
        <v>142.85714285714286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16</v>
      </c>
      <c r="M52" s="9">
        <f t="shared" si="17"/>
        <v>-6</v>
      </c>
      <c r="N52" s="5">
        <f t="shared" si="12"/>
        <v>0</v>
      </c>
      <c r="O52" s="10">
        <f t="shared" si="18"/>
        <v>20</v>
      </c>
      <c r="P52" s="5">
        <f t="shared" si="13"/>
        <v>142.85714285714286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16</v>
      </c>
      <c r="M53" s="9">
        <f t="shared" si="17"/>
        <v>-6</v>
      </c>
      <c r="N53" s="5">
        <f t="shared" si="12"/>
        <v>0</v>
      </c>
      <c r="O53" s="10">
        <f t="shared" si="18"/>
        <v>20</v>
      </c>
      <c r="P53" s="5">
        <f t="shared" si="13"/>
        <v>142.85714285714286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16</v>
      </c>
      <c r="M54" s="9">
        <f t="shared" si="17"/>
        <v>-6</v>
      </c>
      <c r="N54" s="5">
        <f t="shared" si="12"/>
        <v>0</v>
      </c>
      <c r="O54" s="10">
        <f t="shared" si="18"/>
        <v>20</v>
      </c>
      <c r="P54" s="5">
        <f t="shared" si="13"/>
        <v>142.85714285714286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-6</v>
      </c>
      <c r="N55" s="5">
        <f t="shared" si="12"/>
        <v>0</v>
      </c>
      <c r="O55" s="10">
        <f t="shared" si="18"/>
        <v>20</v>
      </c>
      <c r="P55" s="5">
        <f t="shared" si="13"/>
        <v>142.85714285714286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-6</v>
      </c>
      <c r="N56" s="5">
        <f t="shared" si="12"/>
        <v>0</v>
      </c>
      <c r="O56" s="10">
        <f t="shared" si="18"/>
        <v>20</v>
      </c>
      <c r="P56" s="5">
        <f t="shared" si="13"/>
        <v>142.85714285714286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>
        <v>1</v>
      </c>
      <c r="I57"/>
      <c r="J57" s="9">
        <f t="shared" si="10"/>
        <v>0</v>
      </c>
      <c r="K57" s="9">
        <f t="shared" si="11"/>
        <v>1</v>
      </c>
      <c r="L57" s="9">
        <f t="shared" si="16"/>
        <v>16</v>
      </c>
      <c r="M57" s="9">
        <f t="shared" si="17"/>
        <v>-5</v>
      </c>
      <c r="N57" s="5">
        <f t="shared" si="12"/>
        <v>2</v>
      </c>
      <c r="O57" s="10">
        <f t="shared" si="18"/>
        <v>22</v>
      </c>
      <c r="P57" s="5">
        <f t="shared" si="13"/>
        <v>157.14285714285714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16</v>
      </c>
      <c r="M58" s="9">
        <f t="shared" si="17"/>
        <v>-5</v>
      </c>
      <c r="N58" s="5">
        <f t="shared" si="12"/>
        <v>0</v>
      </c>
      <c r="O58" s="10">
        <f t="shared" si="18"/>
        <v>22</v>
      </c>
      <c r="P58" s="5">
        <f t="shared" si="13"/>
        <v>157.14285714285714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16</v>
      </c>
      <c r="M59" s="9">
        <f t="shared" si="17"/>
        <v>-5</v>
      </c>
      <c r="N59" s="5">
        <f t="shared" si="12"/>
        <v>0</v>
      </c>
      <c r="O59" s="10">
        <f t="shared" si="18"/>
        <v>22</v>
      </c>
      <c r="P59" s="5">
        <f t="shared" si="13"/>
        <v>157.14285714285714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16</v>
      </c>
      <c r="M60" s="9">
        <f t="shared" si="17"/>
        <v>-5</v>
      </c>
      <c r="N60" s="5">
        <f t="shared" si="12"/>
        <v>0</v>
      </c>
      <c r="O60" s="10">
        <f t="shared" si="18"/>
        <v>22</v>
      </c>
      <c r="P60" s="5">
        <f t="shared" si="13"/>
        <v>157.14285714285714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16</v>
      </c>
      <c r="M61" s="9">
        <f t="shared" si="17"/>
        <v>-5</v>
      </c>
      <c r="N61" s="5">
        <f t="shared" si="12"/>
        <v>0</v>
      </c>
      <c r="O61" s="10">
        <f t="shared" si="18"/>
        <v>22</v>
      </c>
      <c r="P61" s="5">
        <f t="shared" si="13"/>
        <v>157.14285714285714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16</v>
      </c>
      <c r="M62" s="9">
        <f t="shared" si="17"/>
        <v>-5</v>
      </c>
      <c r="N62" s="5">
        <f t="shared" si="12"/>
        <v>0</v>
      </c>
      <c r="O62" s="10">
        <f t="shared" si="18"/>
        <v>22</v>
      </c>
      <c r="P62" s="5">
        <f t="shared" si="13"/>
        <v>157.14285714285714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16</v>
      </c>
      <c r="M63" s="9">
        <f t="shared" si="17"/>
        <v>-5</v>
      </c>
      <c r="N63" s="5">
        <f t="shared" si="12"/>
        <v>0</v>
      </c>
      <c r="O63" s="10">
        <f t="shared" si="18"/>
        <v>22</v>
      </c>
      <c r="P63" s="5">
        <f t="shared" si="13"/>
        <v>157.14285714285714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>
        <v>1</v>
      </c>
      <c r="G64"/>
      <c r="H64"/>
      <c r="I64"/>
      <c r="J64" s="9">
        <f t="shared" si="10"/>
        <v>0</v>
      </c>
      <c r="K64" s="9">
        <f t="shared" si="11"/>
        <v>-1</v>
      </c>
      <c r="L64" s="9">
        <f t="shared" si="16"/>
        <v>16</v>
      </c>
      <c r="M64" s="9">
        <f t="shared" si="17"/>
        <v>-6</v>
      </c>
      <c r="N64" s="5">
        <f t="shared" si="12"/>
        <v>-2</v>
      </c>
      <c r="O64" s="10">
        <f t="shared" si="18"/>
        <v>20</v>
      </c>
      <c r="P64" s="5">
        <f t="shared" si="13"/>
        <v>142.85714285714286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16</v>
      </c>
      <c r="M65" s="9">
        <f t="shared" si="17"/>
        <v>-6</v>
      </c>
      <c r="N65" s="5">
        <f t="shared" si="12"/>
        <v>0</v>
      </c>
      <c r="O65" s="10">
        <f t="shared" si="18"/>
        <v>20</v>
      </c>
      <c r="P65" s="5">
        <f t="shared" si="13"/>
        <v>142.85714285714286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>
        <v>1</v>
      </c>
      <c r="I66" s="11"/>
      <c r="J66" s="9">
        <f t="shared" si="10"/>
        <v>0</v>
      </c>
      <c r="K66" s="9">
        <f t="shared" si="11"/>
        <v>1</v>
      </c>
      <c r="L66" s="9">
        <f t="shared" si="16"/>
        <v>16</v>
      </c>
      <c r="M66" s="9">
        <f t="shared" si="17"/>
        <v>-5</v>
      </c>
      <c r="N66" s="5">
        <f t="shared" si="12"/>
        <v>2</v>
      </c>
      <c r="O66" s="10">
        <f t="shared" si="18"/>
        <v>22</v>
      </c>
      <c r="P66" s="5">
        <f t="shared" si="13"/>
        <v>157.14285714285714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</v>
      </c>
      <c r="M67" s="9">
        <f t="shared" si="17"/>
        <v>-5</v>
      </c>
      <c r="N67" s="5">
        <f t="shared" si="12"/>
        <v>0</v>
      </c>
      <c r="O67" s="10">
        <f t="shared" si="18"/>
        <v>22</v>
      </c>
      <c r="P67" s="5">
        <f t="shared" si="13"/>
        <v>157.14285714285714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16</v>
      </c>
      <c r="M68" s="9">
        <f t="shared" si="17"/>
        <v>-5</v>
      </c>
      <c r="N68" s="5">
        <f aca="true" t="shared" si="21" ref="N68:N101">(+J68+K68)*($J$103/($J$103+$K$103))</f>
        <v>0</v>
      </c>
      <c r="O68" s="10">
        <f t="shared" si="18"/>
        <v>22</v>
      </c>
      <c r="P68" s="5">
        <f aca="true" t="shared" si="22" ref="P68:P99">O68*100/$N$103</f>
        <v>157.14285714285714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</v>
      </c>
      <c r="M69" s="9">
        <f aca="true" t="shared" si="26" ref="M69:M101">M68+K69</f>
        <v>-5</v>
      </c>
      <c r="N69" s="5">
        <f t="shared" si="21"/>
        <v>0</v>
      </c>
      <c r="O69" s="10">
        <f aca="true" t="shared" si="27" ref="O69:O100">O68+N69</f>
        <v>22</v>
      </c>
      <c r="P69" s="5">
        <f t="shared" si="22"/>
        <v>157.14285714285714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>
        <v>1</v>
      </c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16</v>
      </c>
      <c r="M70" s="9">
        <f t="shared" si="26"/>
        <v>-6</v>
      </c>
      <c r="N70" s="5">
        <f t="shared" si="21"/>
        <v>-2</v>
      </c>
      <c r="O70" s="10">
        <f t="shared" si="27"/>
        <v>20</v>
      </c>
      <c r="P70" s="5">
        <f t="shared" si="22"/>
        <v>142.85714285714286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</v>
      </c>
      <c r="M71" s="9">
        <f t="shared" si="26"/>
        <v>-6</v>
      </c>
      <c r="N71" s="5">
        <f t="shared" si="21"/>
        <v>0</v>
      </c>
      <c r="O71" s="10">
        <f t="shared" si="27"/>
        <v>20</v>
      </c>
      <c r="P71" s="5">
        <f t="shared" si="22"/>
        <v>142.85714285714286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</v>
      </c>
      <c r="M72" s="9">
        <f t="shared" si="26"/>
        <v>-6</v>
      </c>
      <c r="N72" s="5">
        <f t="shared" si="21"/>
        <v>0</v>
      </c>
      <c r="O72" s="10">
        <f t="shared" si="27"/>
        <v>20</v>
      </c>
      <c r="P72" s="5">
        <f t="shared" si="22"/>
        <v>142.85714285714286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16</v>
      </c>
      <c r="M73" s="9">
        <f t="shared" si="26"/>
        <v>-6</v>
      </c>
      <c r="N73" s="5">
        <f t="shared" si="21"/>
        <v>0</v>
      </c>
      <c r="O73" s="10">
        <f t="shared" si="27"/>
        <v>20</v>
      </c>
      <c r="P73" s="5">
        <f t="shared" si="22"/>
        <v>142.85714285714286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</v>
      </c>
      <c r="M74" s="9">
        <f t="shared" si="26"/>
        <v>-6</v>
      </c>
      <c r="N74" s="5">
        <f t="shared" si="21"/>
        <v>0</v>
      </c>
      <c r="O74" s="10">
        <f t="shared" si="27"/>
        <v>20</v>
      </c>
      <c r="P74" s="5">
        <f t="shared" si="22"/>
        <v>142.85714285714286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</v>
      </c>
      <c r="M75" s="9">
        <f t="shared" si="26"/>
        <v>-6</v>
      </c>
      <c r="N75" s="5">
        <f t="shared" si="21"/>
        <v>0</v>
      </c>
      <c r="O75" s="10">
        <f t="shared" si="27"/>
        <v>20</v>
      </c>
      <c r="P75" s="5">
        <f t="shared" si="22"/>
        <v>142.85714285714286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</v>
      </c>
      <c r="M76" s="9">
        <f t="shared" si="26"/>
        <v>-6</v>
      </c>
      <c r="N76" s="5">
        <f t="shared" si="21"/>
        <v>0</v>
      </c>
      <c r="O76" s="10">
        <f t="shared" si="27"/>
        <v>20</v>
      </c>
      <c r="P76" s="5">
        <f t="shared" si="22"/>
        <v>142.85714285714286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</v>
      </c>
      <c r="M77" s="9">
        <f t="shared" si="26"/>
        <v>-6</v>
      </c>
      <c r="N77" s="5">
        <f t="shared" si="21"/>
        <v>0</v>
      </c>
      <c r="O77" s="10">
        <f t="shared" si="27"/>
        <v>20</v>
      </c>
      <c r="P77" s="5">
        <f t="shared" si="22"/>
        <v>142.85714285714286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16</v>
      </c>
      <c r="M78" s="9">
        <f t="shared" si="26"/>
        <v>-6</v>
      </c>
      <c r="N78" s="5">
        <f t="shared" si="21"/>
        <v>0</v>
      </c>
      <c r="O78" s="10">
        <f t="shared" si="27"/>
        <v>20</v>
      </c>
      <c r="P78" s="5">
        <f t="shared" si="22"/>
        <v>142.85714285714286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</v>
      </c>
      <c r="M79" s="9">
        <f t="shared" si="26"/>
        <v>-6</v>
      </c>
      <c r="N79" s="5">
        <f t="shared" si="21"/>
        <v>0</v>
      </c>
      <c r="O79" s="10">
        <f t="shared" si="27"/>
        <v>20</v>
      </c>
      <c r="P79" s="5">
        <f t="shared" si="22"/>
        <v>142.85714285714286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>
        <v>1</v>
      </c>
      <c r="C80"/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15</v>
      </c>
      <c r="M80" s="9">
        <f t="shared" si="26"/>
        <v>-6</v>
      </c>
      <c r="N80" s="5">
        <f t="shared" si="21"/>
        <v>-2</v>
      </c>
      <c r="O80" s="10">
        <f t="shared" si="27"/>
        <v>18</v>
      </c>
      <c r="P80" s="5">
        <f t="shared" si="22"/>
        <v>128.57142857142858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-6</v>
      </c>
      <c r="N81" s="5">
        <f t="shared" si="21"/>
        <v>0</v>
      </c>
      <c r="O81" s="10">
        <f t="shared" si="27"/>
        <v>18</v>
      </c>
      <c r="P81" s="5">
        <f t="shared" si="22"/>
        <v>128.57142857142858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-6</v>
      </c>
      <c r="N82" s="5">
        <f t="shared" si="21"/>
        <v>0</v>
      </c>
      <c r="O82" s="10">
        <f t="shared" si="27"/>
        <v>18</v>
      </c>
      <c r="P82" s="5">
        <f t="shared" si="22"/>
        <v>128.57142857142858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-6</v>
      </c>
      <c r="N83" s="5">
        <f t="shared" si="21"/>
        <v>0</v>
      </c>
      <c r="O83" s="10">
        <f t="shared" si="27"/>
        <v>18</v>
      </c>
      <c r="P83" s="5">
        <f t="shared" si="22"/>
        <v>128.57142857142858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-6</v>
      </c>
      <c r="N84" s="5">
        <f t="shared" si="21"/>
        <v>0</v>
      </c>
      <c r="O84" s="10">
        <f t="shared" si="27"/>
        <v>18</v>
      </c>
      <c r="P84" s="5">
        <f t="shared" si="22"/>
        <v>128.57142857142858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-6</v>
      </c>
      <c r="N85" s="5">
        <f t="shared" si="21"/>
        <v>0</v>
      </c>
      <c r="O85" s="10">
        <f t="shared" si="27"/>
        <v>18</v>
      </c>
      <c r="P85" s="5">
        <f t="shared" si="22"/>
        <v>128.57142857142858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-6</v>
      </c>
      <c r="N86" s="5">
        <f t="shared" si="21"/>
        <v>0</v>
      </c>
      <c r="O86" s="10">
        <f t="shared" si="27"/>
        <v>18</v>
      </c>
      <c r="P86" s="5">
        <f t="shared" si="22"/>
        <v>128.57142857142858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15</v>
      </c>
      <c r="M87" s="9">
        <f t="shared" si="26"/>
        <v>-6</v>
      </c>
      <c r="N87" s="5">
        <f t="shared" si="21"/>
        <v>0</v>
      </c>
      <c r="O87" s="10">
        <f t="shared" si="27"/>
        <v>18</v>
      </c>
      <c r="P87" s="5">
        <f t="shared" si="22"/>
        <v>128.57142857142858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15</v>
      </c>
      <c r="M88" s="9">
        <f t="shared" si="26"/>
        <v>-6</v>
      </c>
      <c r="N88" s="5">
        <f t="shared" si="21"/>
        <v>0</v>
      </c>
      <c r="O88" s="10">
        <f t="shared" si="27"/>
        <v>18</v>
      </c>
      <c r="P88" s="5">
        <f t="shared" si="22"/>
        <v>128.57142857142858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15</v>
      </c>
      <c r="M89" s="9">
        <f t="shared" si="26"/>
        <v>-6</v>
      </c>
      <c r="N89" s="5">
        <f t="shared" si="21"/>
        <v>0</v>
      </c>
      <c r="O89" s="10">
        <f t="shared" si="27"/>
        <v>18</v>
      </c>
      <c r="P89" s="5">
        <f t="shared" si="22"/>
        <v>128.57142857142858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15</v>
      </c>
      <c r="M90" s="9">
        <f t="shared" si="26"/>
        <v>-6</v>
      </c>
      <c r="N90" s="5">
        <f t="shared" si="21"/>
        <v>0</v>
      </c>
      <c r="O90" s="10">
        <f t="shared" si="27"/>
        <v>18</v>
      </c>
      <c r="P90" s="5">
        <f t="shared" si="22"/>
        <v>128.57142857142858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>
        <v>1</v>
      </c>
      <c r="H91"/>
      <c r="I91"/>
      <c r="J91" s="9">
        <f t="shared" si="19"/>
        <v>0</v>
      </c>
      <c r="K91" s="9">
        <f t="shared" si="20"/>
        <v>-1</v>
      </c>
      <c r="L91" s="9">
        <f t="shared" si="25"/>
        <v>15</v>
      </c>
      <c r="M91" s="9">
        <f t="shared" si="26"/>
        <v>-7</v>
      </c>
      <c r="N91" s="5">
        <f t="shared" si="21"/>
        <v>-2</v>
      </c>
      <c r="O91" s="10">
        <f t="shared" si="27"/>
        <v>16</v>
      </c>
      <c r="P91" s="5">
        <f t="shared" si="22"/>
        <v>114.28571428571429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15</v>
      </c>
      <c r="M92" s="9">
        <f t="shared" si="26"/>
        <v>-7</v>
      </c>
      <c r="N92" s="5">
        <f t="shared" si="21"/>
        <v>0</v>
      </c>
      <c r="O92" s="10">
        <f t="shared" si="27"/>
        <v>16</v>
      </c>
      <c r="P92" s="5">
        <f t="shared" si="22"/>
        <v>114.28571428571429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-7</v>
      </c>
      <c r="N93" s="5">
        <f t="shared" si="21"/>
        <v>0</v>
      </c>
      <c r="O93" s="10">
        <f t="shared" si="27"/>
        <v>16</v>
      </c>
      <c r="P93" s="5">
        <f t="shared" si="22"/>
        <v>114.28571428571429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>
        <v>1</v>
      </c>
      <c r="C94"/>
      <c r="D94" s="11"/>
      <c r="E94" s="11"/>
      <c r="F94"/>
      <c r="G94"/>
      <c r="H94" s="11"/>
      <c r="I94" s="11"/>
      <c r="J94" s="9">
        <f t="shared" si="19"/>
        <v>-1</v>
      </c>
      <c r="K94" s="9">
        <f t="shared" si="20"/>
        <v>0</v>
      </c>
      <c r="L94" s="9">
        <f t="shared" si="25"/>
        <v>14</v>
      </c>
      <c r="M94" s="9">
        <f t="shared" si="26"/>
        <v>-7</v>
      </c>
      <c r="N94" s="5">
        <f t="shared" si="21"/>
        <v>-2</v>
      </c>
      <c r="O94" s="10">
        <f t="shared" si="27"/>
        <v>14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14</v>
      </c>
      <c r="M95" s="9">
        <f t="shared" si="26"/>
        <v>-7</v>
      </c>
      <c r="N95" s="5">
        <f t="shared" si="21"/>
        <v>0</v>
      </c>
      <c r="O95" s="10">
        <f t="shared" si="27"/>
        <v>14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14</v>
      </c>
      <c r="M96" s="9">
        <f t="shared" si="26"/>
        <v>-7</v>
      </c>
      <c r="N96" s="5">
        <f t="shared" si="21"/>
        <v>0</v>
      </c>
      <c r="O96" s="10">
        <f t="shared" si="27"/>
        <v>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14</v>
      </c>
      <c r="M97" s="9">
        <f t="shared" si="26"/>
        <v>-7</v>
      </c>
      <c r="N97" s="5">
        <f t="shared" si="21"/>
        <v>0</v>
      </c>
      <c r="O97" s="10">
        <f t="shared" si="27"/>
        <v>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14</v>
      </c>
      <c r="M98" s="9">
        <f t="shared" si="26"/>
        <v>-7</v>
      </c>
      <c r="N98" s="5">
        <f t="shared" si="21"/>
        <v>0</v>
      </c>
      <c r="O98" s="10">
        <f t="shared" si="27"/>
        <v>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14</v>
      </c>
      <c r="M99" s="9">
        <f t="shared" si="26"/>
        <v>-7</v>
      </c>
      <c r="N99" s="5">
        <f t="shared" si="21"/>
        <v>0</v>
      </c>
      <c r="O99" s="10">
        <f t="shared" si="27"/>
        <v>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14</v>
      </c>
      <c r="M100" s="9">
        <f t="shared" si="26"/>
        <v>-7</v>
      </c>
      <c r="N100" s="5">
        <f t="shared" si="21"/>
        <v>0</v>
      </c>
      <c r="O100" s="10">
        <f t="shared" si="27"/>
        <v>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14</v>
      </c>
      <c r="M101" s="9">
        <f t="shared" si="26"/>
        <v>-7</v>
      </c>
      <c r="N101" s="5">
        <f t="shared" si="21"/>
        <v>0</v>
      </c>
      <c r="O101" s="10">
        <f>O100+N101</f>
        <v>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1</v>
      </c>
      <c r="D103" s="9">
        <f t="shared" si="28"/>
        <v>15</v>
      </c>
      <c r="E103" s="9">
        <f t="shared" si="28"/>
        <v>4</v>
      </c>
      <c r="F103" s="9">
        <f t="shared" si="28"/>
        <v>2</v>
      </c>
      <c r="G103" s="9">
        <f t="shared" si="28"/>
        <v>10</v>
      </c>
      <c r="H103" s="9">
        <f t="shared" si="28"/>
        <v>5</v>
      </c>
      <c r="I103" s="9">
        <f t="shared" si="28"/>
        <v>0</v>
      </c>
      <c r="J103" s="9">
        <f t="shared" si="28"/>
        <v>14</v>
      </c>
      <c r="K103" s="9">
        <f t="shared" si="28"/>
        <v>-7</v>
      </c>
      <c r="N103" s="5">
        <f>SUM(N4:N101)</f>
        <v>14</v>
      </c>
      <c r="Q103" s="10">
        <f>SUM(Q4:Q101)</f>
        <v>17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2" sqref="H9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-0.07407407407407407</v>
      </c>
      <c r="AA4" s="5">
        <f aca="true" t="shared" si="6" ref="AA4:AA17">Z4*100/$Z$18</f>
        <v>7.407407407407408</v>
      </c>
      <c r="AB4" s="10">
        <f>SUM(Q4:Q10)+SUM(R4:R10)</f>
        <v>20</v>
      </c>
      <c r="AC4" s="10">
        <f>100*SUM(R4:R10)/AB4</f>
        <v>45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57</v>
      </c>
      <c r="W5"/>
      <c r="X5"/>
      <c r="Y5" s="1" t="s">
        <v>30</v>
      </c>
      <c r="Z5" s="10">
        <f>SUM(N11:N17)</f>
        <v>-0.2222222222222222</v>
      </c>
      <c r="AA5" s="5">
        <f t="shared" si="6"/>
        <v>22.222222222222225</v>
      </c>
      <c r="AB5" s="10">
        <f>SUM(Q11:Q17)+SUM(R11:R17)</f>
        <v>16</v>
      </c>
      <c r="AC5" s="10">
        <f>100*SUM(R11:R17)/AB5</f>
        <v>31.25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84</v>
      </c>
      <c r="W6"/>
      <c r="X6" s="1" t="s">
        <v>32</v>
      </c>
      <c r="Z6" s="10">
        <f>SUM(N18:N24)</f>
        <v>-0.3333333333333333</v>
      </c>
      <c r="AA6" s="5">
        <f t="shared" si="6"/>
        <v>33.333333333333336</v>
      </c>
      <c r="AB6" s="10">
        <f>SUM(Q18:Q24)+SUM(R18:R24)</f>
        <v>31</v>
      </c>
      <c r="AC6" s="10">
        <f>100*SUM(R18:R24)/AB6</f>
        <v>35.483870967741936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40.42553191489362</v>
      </c>
      <c r="W7"/>
      <c r="Y7" s="1" t="s">
        <v>34</v>
      </c>
      <c r="Z7" s="10">
        <f>SUM(N25:N31)</f>
        <v>-0.037037037037037035</v>
      </c>
      <c r="AA7" s="5">
        <f t="shared" si="6"/>
        <v>3.703703703703704</v>
      </c>
      <c r="AB7" s="10">
        <f>SUM(Q25:Q31)+SUM(R25:R31)</f>
        <v>21</v>
      </c>
      <c r="AC7" s="10">
        <f>100*SUM(R25:R31)/AB7</f>
        <v>47.61904761904762</v>
      </c>
    </row>
    <row r="8" spans="1:29" ht="15">
      <c r="A8" s="12">
        <v>32751</v>
      </c>
      <c r="B8"/>
      <c r="C8">
        <v>1</v>
      </c>
      <c r="D8">
        <v>3</v>
      </c>
      <c r="E8">
        <v>1</v>
      </c>
      <c r="F8">
        <v>2</v>
      </c>
      <c r="G8">
        <v>2</v>
      </c>
      <c r="H8">
        <v>1</v>
      </c>
      <c r="I8">
        <v>1</v>
      </c>
      <c r="J8" s="9">
        <f t="shared" si="0"/>
        <v>3</v>
      </c>
      <c r="K8" s="9">
        <f t="shared" si="1"/>
        <v>-2</v>
      </c>
      <c r="L8" s="9">
        <f t="shared" si="7"/>
        <v>3</v>
      </c>
      <c r="M8" s="9">
        <f t="shared" si="8"/>
        <v>-2</v>
      </c>
      <c r="N8" s="5">
        <f t="shared" si="2"/>
        <v>0.037037037037037035</v>
      </c>
      <c r="O8" s="10">
        <f t="shared" si="9"/>
        <v>0.037037037037037035</v>
      </c>
      <c r="P8" s="5">
        <f t="shared" si="3"/>
        <v>-3.7037037037037015</v>
      </c>
      <c r="Q8" s="9">
        <f t="shared" si="4"/>
        <v>5</v>
      </c>
      <c r="R8" s="9">
        <f t="shared" si="5"/>
        <v>6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</v>
      </c>
      <c r="M9" s="9">
        <f t="shared" si="8"/>
        <v>-2</v>
      </c>
      <c r="N9" s="5">
        <f t="shared" si="2"/>
        <v>0</v>
      </c>
      <c r="O9" s="10">
        <f t="shared" si="9"/>
        <v>0.037037037037037035</v>
      </c>
      <c r="P9" s="5">
        <f t="shared" si="3"/>
        <v>-3.7037037037037015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-0.037037037037037035</v>
      </c>
      <c r="AA9" s="5">
        <f t="shared" si="6"/>
        <v>3.703703703703704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>
        <v>1</v>
      </c>
      <c r="C10" s="11"/>
      <c r="D10" s="11">
        <v>2</v>
      </c>
      <c r="E10" s="11">
        <v>1</v>
      </c>
      <c r="F10" s="11"/>
      <c r="G10" s="11">
        <v>5</v>
      </c>
      <c r="H10" s="11"/>
      <c r="I10" s="11"/>
      <c r="J10" s="9">
        <f t="shared" si="0"/>
        <v>2</v>
      </c>
      <c r="K10" s="9">
        <f t="shared" si="1"/>
        <v>-5</v>
      </c>
      <c r="L10" s="9">
        <f t="shared" si="7"/>
        <v>5</v>
      </c>
      <c r="M10" s="9">
        <f t="shared" si="8"/>
        <v>-7</v>
      </c>
      <c r="N10" s="5">
        <f t="shared" si="2"/>
        <v>-0.1111111111111111</v>
      </c>
      <c r="O10" s="10">
        <f t="shared" si="9"/>
        <v>-0.07407407407407407</v>
      </c>
      <c r="P10" s="5">
        <f t="shared" si="3"/>
        <v>7.407407407407403</v>
      </c>
      <c r="Q10" s="9">
        <f t="shared" si="4"/>
        <v>6</v>
      </c>
      <c r="R10" s="9">
        <f t="shared" si="5"/>
        <v>3</v>
      </c>
      <c r="U10" s="8" t="s">
        <v>2</v>
      </c>
      <c r="V10" s="5">
        <f>100*(+E103/(E103+D103))</f>
        <v>26.666666666666668</v>
      </c>
      <c r="W10"/>
      <c r="X10" s="8" t="s">
        <v>38</v>
      </c>
      <c r="Z10" s="10">
        <f>SUM(N46:N52)</f>
        <v>0.1111111111111111</v>
      </c>
      <c r="AA10" s="5">
        <f t="shared" si="6"/>
        <v>-11.111111111111112</v>
      </c>
      <c r="AB10" s="10">
        <f>SUM(Q46:Q52)+SUM(R46:R52)</f>
        <v>9</v>
      </c>
      <c r="AC10" s="10">
        <f>100*SUM(R46:R52)/AB10</f>
        <v>66.66666666666667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5</v>
      </c>
      <c r="M11" s="9">
        <f t="shared" si="8"/>
        <v>-7</v>
      </c>
      <c r="N11" s="5">
        <f t="shared" si="2"/>
        <v>0</v>
      </c>
      <c r="O11" s="10">
        <f t="shared" si="9"/>
        <v>-0.07407407407407407</v>
      </c>
      <c r="P11" s="5">
        <f t="shared" si="3"/>
        <v>7.407407407407403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37.03703703703704</v>
      </c>
      <c r="W11"/>
      <c r="Y11" s="8" t="s">
        <v>40</v>
      </c>
      <c r="Z11" s="10">
        <f>SUM(N53:N59)</f>
        <v>-0.07407407407407407</v>
      </c>
      <c r="AA11" s="5">
        <f t="shared" si="6"/>
        <v>7.407407407407408</v>
      </c>
      <c r="AB11" s="10">
        <f>SUM(Q53:Q59)+SUM(R53:R59)</f>
        <v>8</v>
      </c>
      <c r="AC11" s="10">
        <f>100*SUM(R53:R59)/AB11</f>
        <v>37.5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5</v>
      </c>
      <c r="M12" s="9">
        <f t="shared" si="8"/>
        <v>-7</v>
      </c>
      <c r="N12" s="5">
        <f t="shared" si="2"/>
        <v>0</v>
      </c>
      <c r="O12" s="10">
        <f t="shared" si="9"/>
        <v>-0.07407407407407407</v>
      </c>
      <c r="P12" s="5">
        <f t="shared" si="3"/>
        <v>7.407407407407403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31.57894736842105</v>
      </c>
      <c r="W12"/>
      <c r="X12" s="8" t="s">
        <v>42</v>
      </c>
      <c r="Z12" s="10">
        <f>SUM(N60:N66)</f>
        <v>-0.1111111111111111</v>
      </c>
      <c r="AA12" s="5">
        <f t="shared" si="6"/>
        <v>11.111111111111112</v>
      </c>
      <c r="AB12" s="10">
        <f>SUM(Q60:Q66)+SUM(R60:R66)</f>
        <v>7</v>
      </c>
      <c r="AC12" s="10">
        <f>100*SUM(R60:R66)/AB12</f>
        <v>28.571428571428573</v>
      </c>
    </row>
    <row r="13" spans="1:29" ht="15">
      <c r="A13" s="12">
        <v>32756</v>
      </c>
      <c r="B13">
        <v>2</v>
      </c>
      <c r="C13">
        <v>1</v>
      </c>
      <c r="D13">
        <v>1</v>
      </c>
      <c r="E13"/>
      <c r="F13">
        <v>1</v>
      </c>
      <c r="G13">
        <v>2</v>
      </c>
      <c r="H13">
        <v>1</v>
      </c>
      <c r="I13"/>
      <c r="J13" s="9">
        <f t="shared" si="0"/>
        <v>-2</v>
      </c>
      <c r="K13" s="9">
        <f t="shared" si="1"/>
        <v>-2</v>
      </c>
      <c r="L13" s="9">
        <f t="shared" si="7"/>
        <v>3</v>
      </c>
      <c r="M13" s="9">
        <f t="shared" si="8"/>
        <v>-9</v>
      </c>
      <c r="N13" s="5">
        <f t="shared" si="2"/>
        <v>-0.14814814814814814</v>
      </c>
      <c r="O13" s="10">
        <f t="shared" si="9"/>
        <v>-0.2222222222222222</v>
      </c>
      <c r="P13" s="5">
        <f t="shared" si="3"/>
        <v>22.22222222222221</v>
      </c>
      <c r="Q13" s="9">
        <f t="shared" si="4"/>
        <v>6</v>
      </c>
      <c r="R13" s="9">
        <f t="shared" si="5"/>
        <v>2</v>
      </c>
      <c r="W13"/>
      <c r="Y13" s="8" t="s">
        <v>43</v>
      </c>
      <c r="Z13" s="10">
        <f>SUM(N67:N73)</f>
        <v>-0.2222222222222222</v>
      </c>
      <c r="AA13" s="5">
        <f t="shared" si="6"/>
        <v>22.222222222222225</v>
      </c>
      <c r="AB13" s="10">
        <f>SUM(Q67:Q73)+SUM(R67:R73)</f>
        <v>6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8"/>
        <v>-9</v>
      </c>
      <c r="N14" s="5">
        <f t="shared" si="2"/>
        <v>0</v>
      </c>
      <c r="O14" s="10">
        <f t="shared" si="9"/>
        <v>-0.2222222222222222</v>
      </c>
      <c r="P14" s="5">
        <f t="shared" si="3"/>
        <v>22.22222222222221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>
        <v>1</v>
      </c>
      <c r="D15" s="11"/>
      <c r="E15" s="11"/>
      <c r="F15">
        <v>1</v>
      </c>
      <c r="G15"/>
      <c r="H15" s="11"/>
      <c r="I15" s="11"/>
      <c r="J15" s="9">
        <f t="shared" si="0"/>
        <v>-1</v>
      </c>
      <c r="K15" s="9">
        <f t="shared" si="1"/>
        <v>-1</v>
      </c>
      <c r="L15" s="9">
        <f t="shared" si="7"/>
        <v>2</v>
      </c>
      <c r="M15" s="9">
        <f t="shared" si="8"/>
        <v>-10</v>
      </c>
      <c r="N15" s="5">
        <f t="shared" si="2"/>
        <v>-0.07407407407407407</v>
      </c>
      <c r="O15" s="10">
        <f t="shared" si="9"/>
        <v>-0.2962962962962963</v>
      </c>
      <c r="P15" s="5">
        <f t="shared" si="3"/>
        <v>29.629629629629612</v>
      </c>
      <c r="Q15" s="9">
        <f t="shared" si="4"/>
        <v>2</v>
      </c>
      <c r="R15" s="9">
        <f t="shared" si="5"/>
        <v>0</v>
      </c>
      <c r="T15" s="8"/>
      <c r="W15"/>
      <c r="Y15" s="8" t="s">
        <v>45</v>
      </c>
      <c r="Z15" s="10">
        <f>SUM(N81:N87)</f>
        <v>-0.037037037037037035</v>
      </c>
      <c r="AA15" s="5">
        <f t="shared" si="6"/>
        <v>3.703703703703704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-10</v>
      </c>
      <c r="N16" s="5">
        <f t="shared" si="2"/>
        <v>0</v>
      </c>
      <c r="O16" s="10">
        <f t="shared" si="9"/>
        <v>-0.2962962962962963</v>
      </c>
      <c r="P16" s="5">
        <f t="shared" si="3"/>
        <v>29.629629629629612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0.037037037037037035</v>
      </c>
      <c r="AA16" s="5">
        <f t="shared" si="6"/>
        <v>-3.703703703703704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/>
      <c r="D17" s="11">
        <v>1</v>
      </c>
      <c r="E17" s="11">
        <v>1</v>
      </c>
      <c r="F17" s="11">
        <v>1</v>
      </c>
      <c r="G17">
        <v>1</v>
      </c>
      <c r="H17" s="11"/>
      <c r="I17" s="11">
        <v>1</v>
      </c>
      <c r="J17" s="9">
        <f t="shared" si="0"/>
        <v>1</v>
      </c>
      <c r="K17" s="9">
        <f t="shared" si="1"/>
        <v>-1</v>
      </c>
      <c r="L17" s="9">
        <f t="shared" si="7"/>
        <v>3</v>
      </c>
      <c r="M17" s="9">
        <f t="shared" si="8"/>
        <v>-11</v>
      </c>
      <c r="N17" s="5">
        <f t="shared" si="2"/>
        <v>0</v>
      </c>
      <c r="O17" s="10">
        <f t="shared" si="9"/>
        <v>-0.2962962962962963</v>
      </c>
      <c r="P17" s="5">
        <f t="shared" si="3"/>
        <v>29.629629629629612</v>
      </c>
      <c r="Q17" s="9">
        <f t="shared" si="4"/>
        <v>3</v>
      </c>
      <c r="R17" s="9">
        <f t="shared" si="5"/>
        <v>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-11</v>
      </c>
      <c r="N18" s="5">
        <f t="shared" si="2"/>
        <v>0</v>
      </c>
      <c r="O18" s="10">
        <f t="shared" si="9"/>
        <v>-0.2962962962962963</v>
      </c>
      <c r="P18" s="5">
        <f t="shared" si="3"/>
        <v>29.629629629629612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-0.9999999999999998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-11</v>
      </c>
      <c r="N19" s="5">
        <f t="shared" si="2"/>
        <v>0</v>
      </c>
      <c r="O19" s="10">
        <f t="shared" si="9"/>
        <v>-0.2962962962962963</v>
      </c>
      <c r="P19" s="5">
        <f t="shared" si="3"/>
        <v>29.629629629629612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>
        <v>1</v>
      </c>
      <c r="F20" s="11">
        <v>2</v>
      </c>
      <c r="G20" s="11">
        <v>2</v>
      </c>
      <c r="H20" s="11"/>
      <c r="I20" s="11">
        <v>1</v>
      </c>
      <c r="J20" s="9">
        <f t="shared" si="0"/>
        <v>1</v>
      </c>
      <c r="K20" s="9">
        <f t="shared" si="1"/>
        <v>-3</v>
      </c>
      <c r="L20" s="9">
        <f t="shared" si="7"/>
        <v>4</v>
      </c>
      <c r="M20" s="9">
        <f t="shared" si="8"/>
        <v>-14</v>
      </c>
      <c r="N20" s="5">
        <f t="shared" si="2"/>
        <v>-0.07407407407407407</v>
      </c>
      <c r="O20" s="10">
        <f t="shared" si="9"/>
        <v>-0.37037037037037035</v>
      </c>
      <c r="P20" s="5">
        <f t="shared" si="3"/>
        <v>37.037037037037024</v>
      </c>
      <c r="Q20" s="9">
        <f t="shared" si="4"/>
        <v>5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</v>
      </c>
      <c r="M21" s="9">
        <f t="shared" si="8"/>
        <v>-14</v>
      </c>
      <c r="N21" s="5">
        <f t="shared" si="2"/>
        <v>0</v>
      </c>
      <c r="O21" s="10">
        <f t="shared" si="9"/>
        <v>-0.37037037037037035</v>
      </c>
      <c r="P21" s="5">
        <f t="shared" si="3"/>
        <v>37.037037037037024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3</v>
      </c>
      <c r="C22">
        <v>2</v>
      </c>
      <c r="D22">
        <v>3</v>
      </c>
      <c r="E22">
        <v>1</v>
      </c>
      <c r="F22">
        <v>1</v>
      </c>
      <c r="G22">
        <v>4</v>
      </c>
      <c r="H22">
        <v>2</v>
      </c>
      <c r="I22"/>
      <c r="J22" s="9">
        <f t="shared" si="0"/>
        <v>-1</v>
      </c>
      <c r="K22" s="9">
        <f t="shared" si="1"/>
        <v>-3</v>
      </c>
      <c r="L22" s="9">
        <f t="shared" si="7"/>
        <v>3</v>
      </c>
      <c r="M22" s="9">
        <f t="shared" si="8"/>
        <v>-17</v>
      </c>
      <c r="N22" s="5">
        <f t="shared" si="2"/>
        <v>-0.14814814814814814</v>
      </c>
      <c r="O22" s="10">
        <f t="shared" si="9"/>
        <v>-0.5185185185185185</v>
      </c>
      <c r="P22" s="5">
        <f t="shared" si="3"/>
        <v>51.851851851851826</v>
      </c>
      <c r="Q22" s="9">
        <f t="shared" si="4"/>
        <v>10</v>
      </c>
      <c r="R22" s="9">
        <f t="shared" si="5"/>
        <v>6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-17</v>
      </c>
      <c r="N23" s="5">
        <f t="shared" si="2"/>
        <v>0</v>
      </c>
      <c r="O23" s="10">
        <f t="shared" si="9"/>
        <v>-0.5185185185185185</v>
      </c>
      <c r="P23" s="5">
        <f t="shared" si="3"/>
        <v>51.851851851851826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2</v>
      </c>
      <c r="C24"/>
      <c r="D24" s="11">
        <v>1</v>
      </c>
      <c r="E24" s="11">
        <v>1</v>
      </c>
      <c r="F24" s="11"/>
      <c r="G24">
        <v>3</v>
      </c>
      <c r="H24" s="11"/>
      <c r="I24" s="11"/>
      <c r="J24" s="9">
        <f t="shared" si="0"/>
        <v>0</v>
      </c>
      <c r="K24" s="9">
        <f t="shared" si="1"/>
        <v>-3</v>
      </c>
      <c r="L24" s="9">
        <f t="shared" si="7"/>
        <v>3</v>
      </c>
      <c r="M24" s="9">
        <f t="shared" si="8"/>
        <v>-20</v>
      </c>
      <c r="N24" s="5">
        <f t="shared" si="2"/>
        <v>-0.1111111111111111</v>
      </c>
      <c r="O24" s="10">
        <f t="shared" si="9"/>
        <v>-0.6296296296296295</v>
      </c>
      <c r="P24" s="5">
        <f t="shared" si="3"/>
        <v>62.962962962962926</v>
      </c>
      <c r="Q24" s="9">
        <f t="shared" si="4"/>
        <v>5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-20</v>
      </c>
      <c r="N25" s="5">
        <f t="shared" si="2"/>
        <v>0</v>
      </c>
      <c r="O25" s="10">
        <f t="shared" si="9"/>
        <v>-0.6296296296296295</v>
      </c>
      <c r="P25" s="5">
        <f t="shared" si="3"/>
        <v>62.962962962962926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3</v>
      </c>
      <c r="M26" s="9">
        <f t="shared" si="8"/>
        <v>-20</v>
      </c>
      <c r="N26" s="5">
        <f t="shared" si="2"/>
        <v>0</v>
      </c>
      <c r="O26" s="10">
        <f t="shared" si="9"/>
        <v>-0.6296296296296295</v>
      </c>
      <c r="P26" s="5">
        <f t="shared" si="3"/>
        <v>62.962962962962926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2</v>
      </c>
      <c r="D27">
        <v>1</v>
      </c>
      <c r="E27"/>
      <c r="F27">
        <v>1</v>
      </c>
      <c r="G27">
        <v>3</v>
      </c>
      <c r="H27">
        <v>2</v>
      </c>
      <c r="I27"/>
      <c r="J27" s="9">
        <f t="shared" si="0"/>
        <v>-1</v>
      </c>
      <c r="K27" s="9">
        <f t="shared" si="1"/>
        <v>-2</v>
      </c>
      <c r="L27" s="9">
        <f t="shared" si="7"/>
        <v>2</v>
      </c>
      <c r="M27" s="9">
        <f t="shared" si="8"/>
        <v>-22</v>
      </c>
      <c r="N27" s="5">
        <f t="shared" si="2"/>
        <v>-0.1111111111111111</v>
      </c>
      <c r="O27" s="10">
        <f t="shared" si="9"/>
        <v>-0.7407407407407407</v>
      </c>
      <c r="P27" s="5">
        <f t="shared" si="3"/>
        <v>74.07407407407405</v>
      </c>
      <c r="Q27" s="9">
        <f t="shared" si="4"/>
        <v>6</v>
      </c>
      <c r="R27" s="9">
        <f t="shared" si="5"/>
        <v>3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2</v>
      </c>
      <c r="M28" s="9">
        <f t="shared" si="8"/>
        <v>-22</v>
      </c>
      <c r="N28" s="5">
        <f t="shared" si="2"/>
        <v>0</v>
      </c>
      <c r="O28" s="10">
        <f t="shared" si="9"/>
        <v>-0.7407407407407407</v>
      </c>
      <c r="P28" s="5">
        <f t="shared" si="3"/>
        <v>74.07407407407405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>
        <v>1</v>
      </c>
      <c r="F29"/>
      <c r="G29">
        <v>1</v>
      </c>
      <c r="H29">
        <v>1</v>
      </c>
      <c r="I29"/>
      <c r="J29" s="9">
        <f t="shared" si="0"/>
        <v>1</v>
      </c>
      <c r="K29" s="9">
        <f t="shared" si="1"/>
        <v>0</v>
      </c>
      <c r="L29" s="9">
        <f t="shared" si="7"/>
        <v>3</v>
      </c>
      <c r="M29" s="9">
        <f t="shared" si="8"/>
        <v>-22</v>
      </c>
      <c r="N29" s="5">
        <f t="shared" si="2"/>
        <v>0.037037037037037035</v>
      </c>
      <c r="O29" s="10">
        <f t="shared" si="9"/>
        <v>-0.7037037037037037</v>
      </c>
      <c r="P29" s="5">
        <f t="shared" si="3"/>
        <v>70.37037037037034</v>
      </c>
      <c r="Q29" s="9">
        <f t="shared" si="4"/>
        <v>1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3</v>
      </c>
      <c r="M30" s="9">
        <f t="shared" si="8"/>
        <v>-22</v>
      </c>
      <c r="N30" s="5">
        <f t="shared" si="2"/>
        <v>0</v>
      </c>
      <c r="O30" s="10">
        <f t="shared" si="9"/>
        <v>-0.7037037037037037</v>
      </c>
      <c r="P30" s="5">
        <f t="shared" si="3"/>
        <v>70.37037037037034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3</v>
      </c>
      <c r="D31" s="11">
        <v>2</v>
      </c>
      <c r="E31" s="11"/>
      <c r="F31"/>
      <c r="G31" s="11">
        <v>1</v>
      </c>
      <c r="H31" s="11">
        <v>2</v>
      </c>
      <c r="I31" s="11">
        <v>1</v>
      </c>
      <c r="J31" s="9">
        <f t="shared" si="0"/>
        <v>-1</v>
      </c>
      <c r="K31" s="9">
        <f t="shared" si="1"/>
        <v>2</v>
      </c>
      <c r="L31" s="9">
        <f t="shared" si="7"/>
        <v>2</v>
      </c>
      <c r="M31" s="9">
        <f t="shared" si="8"/>
        <v>-20</v>
      </c>
      <c r="N31" s="5">
        <f t="shared" si="2"/>
        <v>0.037037037037037035</v>
      </c>
      <c r="O31" s="10">
        <f t="shared" si="9"/>
        <v>-0.6666666666666667</v>
      </c>
      <c r="P31" s="5">
        <f t="shared" si="3"/>
        <v>66.66666666666664</v>
      </c>
      <c r="Q31" s="9">
        <f t="shared" si="4"/>
        <v>4</v>
      </c>
      <c r="R31" s="9">
        <f t="shared" si="5"/>
        <v>5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</v>
      </c>
      <c r="M32" s="9">
        <f t="shared" si="8"/>
        <v>-20</v>
      </c>
      <c r="N32" s="5">
        <f t="shared" si="2"/>
        <v>0</v>
      </c>
      <c r="O32" s="10">
        <f t="shared" si="9"/>
        <v>-0.6666666666666667</v>
      </c>
      <c r="P32" s="5">
        <f t="shared" si="3"/>
        <v>66.66666666666664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>
        <v>1</v>
      </c>
      <c r="E33"/>
      <c r="F33">
        <v>1</v>
      </c>
      <c r="G33">
        <v>3</v>
      </c>
      <c r="H33">
        <v>1</v>
      </c>
      <c r="I33">
        <v>1</v>
      </c>
      <c r="J33" s="9">
        <f t="shared" si="0"/>
        <v>1</v>
      </c>
      <c r="K33" s="9">
        <f t="shared" si="1"/>
        <v>-2</v>
      </c>
      <c r="L33" s="9">
        <f t="shared" si="7"/>
        <v>3</v>
      </c>
      <c r="M33" s="9">
        <f t="shared" si="8"/>
        <v>-22</v>
      </c>
      <c r="N33" s="5">
        <f t="shared" si="2"/>
        <v>-0.037037037037037035</v>
      </c>
      <c r="O33" s="10">
        <f t="shared" si="9"/>
        <v>-0.7037037037037037</v>
      </c>
      <c r="P33" s="5">
        <f t="shared" si="3"/>
        <v>70.37037037037034</v>
      </c>
      <c r="Q33" s="9">
        <f t="shared" si="4"/>
        <v>4</v>
      </c>
      <c r="R33" s="9">
        <f t="shared" si="5"/>
        <v>3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3</v>
      </c>
      <c r="M34" s="9">
        <f t="shared" si="8"/>
        <v>-22</v>
      </c>
      <c r="N34" s="5">
        <f t="shared" si="2"/>
        <v>0</v>
      </c>
      <c r="O34" s="10">
        <f t="shared" si="9"/>
        <v>-0.7037037037037037</v>
      </c>
      <c r="P34" s="5">
        <f t="shared" si="3"/>
        <v>70.37037037037034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3</v>
      </c>
      <c r="M35" s="9">
        <f t="shared" si="8"/>
        <v>-22</v>
      </c>
      <c r="N35" s="5">
        <f t="shared" si="2"/>
        <v>0</v>
      </c>
      <c r="O35" s="10">
        <f t="shared" si="9"/>
        <v>-0.7037037037037037</v>
      </c>
      <c r="P35" s="5">
        <f t="shared" si="3"/>
        <v>70.37037037037034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>
        <v>2</v>
      </c>
      <c r="D36">
        <v>1</v>
      </c>
      <c r="E36"/>
      <c r="F36"/>
      <c r="G36">
        <v>2</v>
      </c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-1</v>
      </c>
      <c r="L36" s="9">
        <f t="shared" si="7"/>
        <v>2</v>
      </c>
      <c r="M36" s="9">
        <f t="shared" si="8"/>
        <v>-23</v>
      </c>
      <c r="N36" s="5">
        <f aca="true" t="shared" si="12" ref="N36:N67">(+J36+K36)*($J$103/($J$103+$K$103))</f>
        <v>-0.07407407407407407</v>
      </c>
      <c r="O36" s="10">
        <f t="shared" si="9"/>
        <v>-0.7777777777777778</v>
      </c>
      <c r="P36" s="5">
        <f aca="true" t="shared" si="13" ref="P36:P67">O36*100/$N$103</f>
        <v>77.77777777777776</v>
      </c>
      <c r="Q36" s="9">
        <f aca="true" t="shared" si="14" ref="Q36:Q67">+B36+C36+F36+G36</f>
        <v>4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-23</v>
      </c>
      <c r="N37" s="5">
        <f t="shared" si="12"/>
        <v>0</v>
      </c>
      <c r="O37" s="10">
        <f aca="true" t="shared" si="18" ref="O37:O68">O36+N37</f>
        <v>-0.7777777777777778</v>
      </c>
      <c r="P37" s="5">
        <f t="shared" si="13"/>
        <v>77.77777777777776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>
        <v>1</v>
      </c>
      <c r="H38" s="11">
        <v>2</v>
      </c>
      <c r="I38" s="11"/>
      <c r="J38" s="9">
        <f t="shared" si="10"/>
        <v>2</v>
      </c>
      <c r="K38" s="9">
        <f t="shared" si="11"/>
        <v>1</v>
      </c>
      <c r="L38" s="9">
        <f t="shared" si="16"/>
        <v>4</v>
      </c>
      <c r="M38" s="9">
        <f t="shared" si="17"/>
        <v>-22</v>
      </c>
      <c r="N38" s="5">
        <f t="shared" si="12"/>
        <v>0.1111111111111111</v>
      </c>
      <c r="O38" s="10">
        <f t="shared" si="18"/>
        <v>-0.6666666666666667</v>
      </c>
      <c r="P38" s="5">
        <f t="shared" si="13"/>
        <v>66.66666666666664</v>
      </c>
      <c r="Q38" s="9">
        <f t="shared" si="14"/>
        <v>1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-22</v>
      </c>
      <c r="N39" s="5">
        <f t="shared" si="12"/>
        <v>0</v>
      </c>
      <c r="O39" s="10">
        <f t="shared" si="18"/>
        <v>-0.6666666666666667</v>
      </c>
      <c r="P39" s="5">
        <f t="shared" si="13"/>
        <v>66.66666666666664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-22</v>
      </c>
      <c r="N40" s="5">
        <f t="shared" si="12"/>
        <v>0</v>
      </c>
      <c r="O40" s="10">
        <f t="shared" si="18"/>
        <v>-0.6666666666666667</v>
      </c>
      <c r="P40" s="5">
        <f t="shared" si="13"/>
        <v>66.66666666666664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-22</v>
      </c>
      <c r="N41" s="5">
        <f t="shared" si="12"/>
        <v>0</v>
      </c>
      <c r="O41" s="10">
        <f t="shared" si="18"/>
        <v>-0.6666666666666667</v>
      </c>
      <c r="P41" s="5">
        <f t="shared" si="13"/>
        <v>66.66666666666664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-22</v>
      </c>
      <c r="N42" s="5">
        <f t="shared" si="12"/>
        <v>0</v>
      </c>
      <c r="O42" s="10">
        <f t="shared" si="18"/>
        <v>-0.6666666666666667</v>
      </c>
      <c r="P42" s="5">
        <f t="shared" si="13"/>
        <v>66.66666666666664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/>
      <c r="J43" s="9">
        <f t="shared" si="10"/>
        <v>-1</v>
      </c>
      <c r="K43" s="9">
        <f t="shared" si="11"/>
        <v>0</v>
      </c>
      <c r="L43" s="9">
        <f t="shared" si="16"/>
        <v>3</v>
      </c>
      <c r="M43" s="9">
        <f t="shared" si="17"/>
        <v>-22</v>
      </c>
      <c r="N43" s="5">
        <f t="shared" si="12"/>
        <v>-0.037037037037037035</v>
      </c>
      <c r="O43" s="10">
        <f t="shared" si="18"/>
        <v>-0.7037037037037037</v>
      </c>
      <c r="P43" s="5">
        <f t="shared" si="13"/>
        <v>70.37037037037034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3</v>
      </c>
      <c r="M44" s="9">
        <f t="shared" si="17"/>
        <v>-22</v>
      </c>
      <c r="N44" s="5">
        <f t="shared" si="12"/>
        <v>0</v>
      </c>
      <c r="O44" s="10">
        <f t="shared" si="18"/>
        <v>-0.7037037037037037</v>
      </c>
      <c r="P44" s="5">
        <f t="shared" si="13"/>
        <v>70.37037037037034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3</v>
      </c>
      <c r="M45" s="9">
        <f t="shared" si="17"/>
        <v>-22</v>
      </c>
      <c r="N45" s="5">
        <f t="shared" si="12"/>
        <v>0</v>
      </c>
      <c r="O45" s="10">
        <f t="shared" si="18"/>
        <v>-0.7037037037037037</v>
      </c>
      <c r="P45" s="5">
        <f t="shared" si="13"/>
        <v>70.37037037037034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3</v>
      </c>
      <c r="M46" s="9">
        <f t="shared" si="17"/>
        <v>-22</v>
      </c>
      <c r="N46" s="5">
        <f t="shared" si="12"/>
        <v>0</v>
      </c>
      <c r="O46" s="10">
        <f t="shared" si="18"/>
        <v>-0.7037037037037037</v>
      </c>
      <c r="P46" s="5">
        <f t="shared" si="13"/>
        <v>70.37037037037034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3</v>
      </c>
      <c r="M47" s="9">
        <f t="shared" si="17"/>
        <v>-22</v>
      </c>
      <c r="N47" s="5">
        <f t="shared" si="12"/>
        <v>0</v>
      </c>
      <c r="O47" s="10">
        <f t="shared" si="18"/>
        <v>-0.7037037037037037</v>
      </c>
      <c r="P47" s="5">
        <f t="shared" si="13"/>
        <v>70.37037037037034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>
        <v>3</v>
      </c>
      <c r="H48"/>
      <c r="I48">
        <v>3</v>
      </c>
      <c r="J48" s="9">
        <f t="shared" si="10"/>
        <v>1</v>
      </c>
      <c r="K48" s="9">
        <f t="shared" si="11"/>
        <v>0</v>
      </c>
      <c r="L48" s="9">
        <f t="shared" si="16"/>
        <v>4</v>
      </c>
      <c r="M48" s="9">
        <f t="shared" si="17"/>
        <v>-22</v>
      </c>
      <c r="N48" s="5">
        <f t="shared" si="12"/>
        <v>0.037037037037037035</v>
      </c>
      <c r="O48" s="10">
        <f t="shared" si="18"/>
        <v>-0.6666666666666667</v>
      </c>
      <c r="P48" s="5">
        <f t="shared" si="13"/>
        <v>66.66666666666664</v>
      </c>
      <c r="Q48" s="9">
        <f t="shared" si="14"/>
        <v>3</v>
      </c>
      <c r="R48" s="9">
        <f t="shared" si="15"/>
        <v>4</v>
      </c>
    </row>
    <row r="49" spans="1:18" ht="15">
      <c r="A49" s="12">
        <v>32792</v>
      </c>
      <c r="B49"/>
      <c r="C49"/>
      <c r="D49" s="11">
        <v>1</v>
      </c>
      <c r="E49" s="11"/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5</v>
      </c>
      <c r="M49" s="9">
        <f t="shared" si="17"/>
        <v>-22</v>
      </c>
      <c r="N49" s="5">
        <f t="shared" si="12"/>
        <v>0.037037037037037035</v>
      </c>
      <c r="O49" s="10">
        <f t="shared" si="18"/>
        <v>-0.6296296296296298</v>
      </c>
      <c r="P49" s="5">
        <f t="shared" si="13"/>
        <v>62.96296296296295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-22</v>
      </c>
      <c r="N50" s="5">
        <f t="shared" si="12"/>
        <v>0</v>
      </c>
      <c r="O50" s="10">
        <f t="shared" si="18"/>
        <v>-0.6296296296296298</v>
      </c>
      <c r="P50" s="5">
        <f t="shared" si="13"/>
        <v>62.96296296296295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5</v>
      </c>
      <c r="M51" s="9">
        <f t="shared" si="17"/>
        <v>-22</v>
      </c>
      <c r="N51" s="5">
        <f t="shared" si="12"/>
        <v>0</v>
      </c>
      <c r="O51" s="10">
        <f t="shared" si="18"/>
        <v>-0.6296296296296298</v>
      </c>
      <c r="P51" s="5">
        <f t="shared" si="13"/>
        <v>62.96296296296295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5</v>
      </c>
      <c r="M52" s="9">
        <f t="shared" si="17"/>
        <v>-21</v>
      </c>
      <c r="N52" s="5">
        <f t="shared" si="12"/>
        <v>0.037037037037037035</v>
      </c>
      <c r="O52" s="10">
        <f t="shared" si="18"/>
        <v>-0.5925925925925928</v>
      </c>
      <c r="P52" s="5">
        <f t="shared" si="13"/>
        <v>59.25925925925925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5</v>
      </c>
      <c r="M53" s="9">
        <f t="shared" si="17"/>
        <v>-21</v>
      </c>
      <c r="N53" s="5">
        <f t="shared" si="12"/>
        <v>0</v>
      </c>
      <c r="O53" s="10">
        <f t="shared" si="18"/>
        <v>-0.5925925925925928</v>
      </c>
      <c r="P53" s="5">
        <f t="shared" si="13"/>
        <v>59.25925925925925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5</v>
      </c>
      <c r="M54" s="9">
        <f t="shared" si="17"/>
        <v>-21</v>
      </c>
      <c r="N54" s="5">
        <f t="shared" si="12"/>
        <v>0</v>
      </c>
      <c r="O54" s="10">
        <f t="shared" si="18"/>
        <v>-0.5925925925925928</v>
      </c>
      <c r="P54" s="5">
        <f t="shared" si="13"/>
        <v>59.25925925925925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/>
      <c r="J55" s="9">
        <f t="shared" si="10"/>
        <v>-1</v>
      </c>
      <c r="K55" s="9">
        <f t="shared" si="11"/>
        <v>-1</v>
      </c>
      <c r="L55" s="9">
        <f t="shared" si="16"/>
        <v>4</v>
      </c>
      <c r="M55" s="9">
        <f t="shared" si="17"/>
        <v>-22</v>
      </c>
      <c r="N55" s="5">
        <f t="shared" si="12"/>
        <v>-0.07407407407407407</v>
      </c>
      <c r="O55" s="10">
        <f t="shared" si="18"/>
        <v>-0.6666666666666669</v>
      </c>
      <c r="P55" s="5">
        <f t="shared" si="13"/>
        <v>66.66666666666666</v>
      </c>
      <c r="Q55" s="9">
        <f t="shared" si="14"/>
        <v>2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-22</v>
      </c>
      <c r="N56" s="5">
        <f t="shared" si="12"/>
        <v>0</v>
      </c>
      <c r="O56" s="10">
        <f t="shared" si="18"/>
        <v>-0.6666666666666669</v>
      </c>
      <c r="P56" s="5">
        <f t="shared" si="13"/>
        <v>66.66666666666666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>
        <v>1</v>
      </c>
      <c r="H57">
        <v>1</v>
      </c>
      <c r="I57"/>
      <c r="J57" s="9">
        <f t="shared" si="10"/>
        <v>-1</v>
      </c>
      <c r="K57" s="9">
        <f t="shared" si="11"/>
        <v>0</v>
      </c>
      <c r="L57" s="9">
        <f t="shared" si="16"/>
        <v>3</v>
      </c>
      <c r="M57" s="9">
        <f t="shared" si="17"/>
        <v>-22</v>
      </c>
      <c r="N57" s="5">
        <f t="shared" si="12"/>
        <v>-0.037037037037037035</v>
      </c>
      <c r="O57" s="10">
        <f t="shared" si="18"/>
        <v>-0.7037037037037039</v>
      </c>
      <c r="P57" s="5">
        <f t="shared" si="13"/>
        <v>70.37037037037037</v>
      </c>
      <c r="Q57" s="9">
        <f t="shared" si="14"/>
        <v>2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3</v>
      </c>
      <c r="M58" s="9">
        <f t="shared" si="17"/>
        <v>-22</v>
      </c>
      <c r="N58" s="5">
        <f t="shared" si="12"/>
        <v>0</v>
      </c>
      <c r="O58" s="10">
        <f t="shared" si="18"/>
        <v>-0.7037037037037039</v>
      </c>
      <c r="P58" s="5">
        <f t="shared" si="13"/>
        <v>70.37037037037037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>
        <v>1</v>
      </c>
      <c r="J59" s="9">
        <f t="shared" si="10"/>
        <v>0</v>
      </c>
      <c r="K59" s="9">
        <f t="shared" si="11"/>
        <v>1</v>
      </c>
      <c r="L59" s="9">
        <f t="shared" si="16"/>
        <v>3</v>
      </c>
      <c r="M59" s="9">
        <f t="shared" si="17"/>
        <v>-21</v>
      </c>
      <c r="N59" s="5">
        <f t="shared" si="12"/>
        <v>0.037037037037037035</v>
      </c>
      <c r="O59" s="10">
        <f t="shared" si="18"/>
        <v>-0.666666666666667</v>
      </c>
      <c r="P59" s="5">
        <f t="shared" si="13"/>
        <v>66.66666666666667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</v>
      </c>
      <c r="M60" s="9">
        <f t="shared" si="17"/>
        <v>-21</v>
      </c>
      <c r="N60" s="5">
        <f t="shared" si="12"/>
        <v>0</v>
      </c>
      <c r="O60" s="10">
        <f t="shared" si="18"/>
        <v>-0.666666666666667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</v>
      </c>
      <c r="M61" s="9">
        <f t="shared" si="17"/>
        <v>-21</v>
      </c>
      <c r="N61" s="5">
        <f t="shared" si="12"/>
        <v>0</v>
      </c>
      <c r="O61" s="10">
        <f t="shared" si="18"/>
        <v>-0.666666666666667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1</v>
      </c>
      <c r="C62">
        <v>1</v>
      </c>
      <c r="D62"/>
      <c r="E62"/>
      <c r="F62">
        <v>1</v>
      </c>
      <c r="G62"/>
      <c r="H62"/>
      <c r="I62"/>
      <c r="J62" s="9">
        <f t="shared" si="10"/>
        <v>-2</v>
      </c>
      <c r="K62" s="9">
        <f t="shared" si="11"/>
        <v>-1</v>
      </c>
      <c r="L62" s="9">
        <f t="shared" si="16"/>
        <v>1</v>
      </c>
      <c r="M62" s="9">
        <f t="shared" si="17"/>
        <v>-22</v>
      </c>
      <c r="N62" s="5">
        <f t="shared" si="12"/>
        <v>-0.1111111111111111</v>
      </c>
      <c r="O62" s="10">
        <f t="shared" si="18"/>
        <v>-0.7777777777777781</v>
      </c>
      <c r="P62" s="5">
        <f t="shared" si="13"/>
        <v>77.77777777777779</v>
      </c>
      <c r="Q62" s="9">
        <f t="shared" si="14"/>
        <v>3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</v>
      </c>
      <c r="M63" s="9">
        <f t="shared" si="17"/>
        <v>-22</v>
      </c>
      <c r="N63" s="5">
        <f t="shared" si="12"/>
        <v>0</v>
      </c>
      <c r="O63" s="10">
        <f t="shared" si="18"/>
        <v>-0.7777777777777781</v>
      </c>
      <c r="P63" s="5">
        <f t="shared" si="13"/>
        <v>77.77777777777779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>
        <v>1</v>
      </c>
      <c r="D64"/>
      <c r="E64"/>
      <c r="F64"/>
      <c r="G64">
        <v>1</v>
      </c>
      <c r="H64">
        <v>1</v>
      </c>
      <c r="I64"/>
      <c r="J64" s="9">
        <f t="shared" si="10"/>
        <v>-1</v>
      </c>
      <c r="K64" s="9">
        <f t="shared" si="11"/>
        <v>0</v>
      </c>
      <c r="L64" s="9">
        <f t="shared" si="16"/>
        <v>0</v>
      </c>
      <c r="M64" s="9">
        <f t="shared" si="17"/>
        <v>-22</v>
      </c>
      <c r="N64" s="5">
        <f t="shared" si="12"/>
        <v>-0.037037037037037035</v>
      </c>
      <c r="O64" s="10">
        <f t="shared" si="18"/>
        <v>-0.8148148148148151</v>
      </c>
      <c r="P64" s="5">
        <f t="shared" si="13"/>
        <v>81.48148148148147</v>
      </c>
      <c r="Q64" s="9">
        <f t="shared" si="14"/>
        <v>2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-22</v>
      </c>
      <c r="N65" s="5">
        <f t="shared" si="12"/>
        <v>0</v>
      </c>
      <c r="O65" s="10">
        <f t="shared" si="18"/>
        <v>-0.8148148148148151</v>
      </c>
      <c r="P65" s="5">
        <f t="shared" si="13"/>
        <v>81.48148148148147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1</v>
      </c>
      <c r="M66" s="9">
        <f t="shared" si="17"/>
        <v>-22</v>
      </c>
      <c r="N66" s="5">
        <f t="shared" si="12"/>
        <v>0.037037037037037035</v>
      </c>
      <c r="O66" s="10">
        <f t="shared" si="18"/>
        <v>-0.7777777777777781</v>
      </c>
      <c r="P66" s="5">
        <f t="shared" si="13"/>
        <v>77.77777777777779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-22</v>
      </c>
      <c r="N67" s="5">
        <f t="shared" si="12"/>
        <v>0</v>
      </c>
      <c r="O67" s="10">
        <f t="shared" si="18"/>
        <v>-0.7777777777777781</v>
      </c>
      <c r="P67" s="5">
        <f t="shared" si="13"/>
        <v>77.77777777777779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-22</v>
      </c>
      <c r="N68" s="5">
        <f aca="true" t="shared" si="21" ref="N68:N101">(+J68+K68)*($J$103/($J$103+$K$103))</f>
        <v>0</v>
      </c>
      <c r="O68" s="10">
        <f t="shared" si="18"/>
        <v>-0.7777777777777781</v>
      </c>
      <c r="P68" s="5">
        <f aca="true" t="shared" si="22" ref="P68:P99">O68*100/$N$103</f>
        <v>77.77777777777779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2</v>
      </c>
      <c r="D69"/>
      <c r="E69"/>
      <c r="F69"/>
      <c r="G69">
        <v>1</v>
      </c>
      <c r="H69"/>
      <c r="I69"/>
      <c r="J69" s="9">
        <f t="shared" si="19"/>
        <v>-2</v>
      </c>
      <c r="K69" s="9">
        <f t="shared" si="20"/>
        <v>-1</v>
      </c>
      <c r="L69" s="9">
        <f aca="true" t="shared" si="25" ref="L69:L101">L68+J69</f>
        <v>-1</v>
      </c>
      <c r="M69" s="9">
        <f aca="true" t="shared" si="26" ref="M69:M101">M68+K69</f>
        <v>-23</v>
      </c>
      <c r="N69" s="5">
        <f t="shared" si="21"/>
        <v>-0.1111111111111111</v>
      </c>
      <c r="O69" s="10">
        <f aca="true" t="shared" si="27" ref="O69:O100">O68+N69</f>
        <v>-0.8888888888888893</v>
      </c>
      <c r="P69" s="5">
        <f t="shared" si="22"/>
        <v>88.88888888888889</v>
      </c>
      <c r="Q69" s="9">
        <f t="shared" si="23"/>
        <v>3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-23</v>
      </c>
      <c r="N70" s="5">
        <f t="shared" si="21"/>
        <v>0</v>
      </c>
      <c r="O70" s="10">
        <f t="shared" si="27"/>
        <v>-0.8888888888888893</v>
      </c>
      <c r="P70" s="5">
        <f t="shared" si="22"/>
        <v>88.88888888888889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/>
      <c r="J71" s="9">
        <f t="shared" si="19"/>
        <v>-1</v>
      </c>
      <c r="K71" s="9">
        <f t="shared" si="20"/>
        <v>-1</v>
      </c>
      <c r="L71" s="9">
        <f t="shared" si="25"/>
        <v>-2</v>
      </c>
      <c r="M71" s="9">
        <f t="shared" si="26"/>
        <v>-24</v>
      </c>
      <c r="N71" s="5">
        <f t="shared" si="21"/>
        <v>-0.07407407407407407</v>
      </c>
      <c r="O71" s="10">
        <f t="shared" si="27"/>
        <v>-0.9629629629629634</v>
      </c>
      <c r="P71" s="5">
        <f t="shared" si="22"/>
        <v>96.29629629629629</v>
      </c>
      <c r="Q71" s="9">
        <f t="shared" si="23"/>
        <v>2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-2</v>
      </c>
      <c r="M72" s="9">
        <f t="shared" si="26"/>
        <v>-24</v>
      </c>
      <c r="N72" s="5">
        <f t="shared" si="21"/>
        <v>0</v>
      </c>
      <c r="O72" s="10">
        <f t="shared" si="27"/>
        <v>-0.9629629629629634</v>
      </c>
      <c r="P72" s="5">
        <f t="shared" si="22"/>
        <v>96.29629629629629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>
        <v>1</v>
      </c>
      <c r="H73"/>
      <c r="I73" s="11"/>
      <c r="J73" s="9">
        <f t="shared" si="19"/>
        <v>0</v>
      </c>
      <c r="K73" s="9">
        <f t="shared" si="20"/>
        <v>-1</v>
      </c>
      <c r="L73" s="9">
        <f t="shared" si="25"/>
        <v>-2</v>
      </c>
      <c r="M73" s="9">
        <f t="shared" si="26"/>
        <v>-25</v>
      </c>
      <c r="N73" s="5">
        <f t="shared" si="21"/>
        <v>-0.037037037037037035</v>
      </c>
      <c r="O73" s="10">
        <f t="shared" si="27"/>
        <v>-1.0000000000000004</v>
      </c>
      <c r="P73" s="5">
        <f t="shared" si="22"/>
        <v>100</v>
      </c>
      <c r="Q73" s="9">
        <f t="shared" si="23"/>
        <v>1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-2</v>
      </c>
      <c r="M74" s="9">
        <f t="shared" si="26"/>
        <v>-25</v>
      </c>
      <c r="N74" s="5">
        <f t="shared" si="21"/>
        <v>0</v>
      </c>
      <c r="O74" s="10">
        <f t="shared" si="27"/>
        <v>-1.0000000000000004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-2</v>
      </c>
      <c r="M75" s="9">
        <f t="shared" si="26"/>
        <v>-25</v>
      </c>
      <c r="N75" s="5">
        <f t="shared" si="21"/>
        <v>0</v>
      </c>
      <c r="O75" s="10">
        <f t="shared" si="27"/>
        <v>-1.0000000000000004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>
        <v>1</v>
      </c>
      <c r="H76"/>
      <c r="I76"/>
      <c r="J76" s="9">
        <f t="shared" si="19"/>
        <v>1</v>
      </c>
      <c r="K76" s="9">
        <f t="shared" si="20"/>
        <v>-1</v>
      </c>
      <c r="L76" s="9">
        <f t="shared" si="25"/>
        <v>-1</v>
      </c>
      <c r="M76" s="9">
        <f t="shared" si="26"/>
        <v>-26</v>
      </c>
      <c r="N76" s="5">
        <f t="shared" si="21"/>
        <v>0</v>
      </c>
      <c r="O76" s="10">
        <f t="shared" si="27"/>
        <v>-1.0000000000000004</v>
      </c>
      <c r="P76" s="5">
        <f t="shared" si="22"/>
        <v>100</v>
      </c>
      <c r="Q76" s="9">
        <f t="shared" si="23"/>
        <v>1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-26</v>
      </c>
      <c r="N77" s="5">
        <f t="shared" si="21"/>
        <v>0</v>
      </c>
      <c r="O77" s="10">
        <f t="shared" si="27"/>
        <v>-1.0000000000000004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-26</v>
      </c>
      <c r="N78" s="5">
        <f t="shared" si="21"/>
        <v>0</v>
      </c>
      <c r="O78" s="10">
        <f t="shared" si="27"/>
        <v>-1.0000000000000004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-26</v>
      </c>
      <c r="N79" s="5">
        <f t="shared" si="21"/>
        <v>0</v>
      </c>
      <c r="O79" s="10">
        <f t="shared" si="27"/>
        <v>-1.0000000000000004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-26</v>
      </c>
      <c r="N80" s="5">
        <f t="shared" si="21"/>
        <v>0</v>
      </c>
      <c r="O80" s="10">
        <f t="shared" si="27"/>
        <v>-1.0000000000000004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-26</v>
      </c>
      <c r="N81" s="5">
        <f t="shared" si="21"/>
        <v>0</v>
      </c>
      <c r="O81" s="10">
        <f t="shared" si="27"/>
        <v>-1.0000000000000004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-26</v>
      </c>
      <c r="N82" s="5">
        <f t="shared" si="21"/>
        <v>0</v>
      </c>
      <c r="O82" s="10">
        <f t="shared" si="27"/>
        <v>-1.0000000000000004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-26</v>
      </c>
      <c r="N83" s="5">
        <f t="shared" si="21"/>
        <v>0</v>
      </c>
      <c r="O83" s="10">
        <f t="shared" si="27"/>
        <v>-1.0000000000000004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-26</v>
      </c>
      <c r="N84" s="5">
        <f t="shared" si="21"/>
        <v>0</v>
      </c>
      <c r="O84" s="10">
        <f t="shared" si="27"/>
        <v>-1.0000000000000004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-26</v>
      </c>
      <c r="N85" s="5">
        <f t="shared" si="21"/>
        <v>0</v>
      </c>
      <c r="O85" s="10">
        <f t="shared" si="27"/>
        <v>-1.0000000000000004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-26</v>
      </c>
      <c r="N86" s="5">
        <f t="shared" si="21"/>
        <v>0</v>
      </c>
      <c r="O86" s="10">
        <f t="shared" si="27"/>
        <v>-1.0000000000000004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-1</v>
      </c>
      <c r="M87" s="9">
        <f t="shared" si="26"/>
        <v>-27</v>
      </c>
      <c r="N87" s="5">
        <f t="shared" si="21"/>
        <v>-0.037037037037037035</v>
      </c>
      <c r="O87" s="10">
        <f t="shared" si="27"/>
        <v>-1.0370370370370374</v>
      </c>
      <c r="P87" s="5">
        <f t="shared" si="22"/>
        <v>103.7037037037037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-27</v>
      </c>
      <c r="N88" s="5">
        <f t="shared" si="21"/>
        <v>0</v>
      </c>
      <c r="O88" s="10">
        <f t="shared" si="27"/>
        <v>-1.0370370370370374</v>
      </c>
      <c r="P88" s="5">
        <f t="shared" si="22"/>
        <v>103.7037037037037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-27</v>
      </c>
      <c r="N89" s="5">
        <f t="shared" si="21"/>
        <v>0</v>
      </c>
      <c r="O89" s="10">
        <f t="shared" si="27"/>
        <v>-1.0370370370370374</v>
      </c>
      <c r="P89" s="5">
        <f t="shared" si="22"/>
        <v>103.7037037037037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1</v>
      </c>
      <c r="I90"/>
      <c r="J90" s="9">
        <f t="shared" si="19"/>
        <v>0</v>
      </c>
      <c r="K90" s="9">
        <f t="shared" si="20"/>
        <v>1</v>
      </c>
      <c r="L90" s="9">
        <f t="shared" si="25"/>
        <v>-1</v>
      </c>
      <c r="M90" s="9">
        <f t="shared" si="26"/>
        <v>-26</v>
      </c>
      <c r="N90" s="5">
        <f t="shared" si="21"/>
        <v>0.037037037037037035</v>
      </c>
      <c r="O90" s="10">
        <f t="shared" si="27"/>
        <v>-1.0000000000000004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-26</v>
      </c>
      <c r="N91" s="5">
        <f t="shared" si="21"/>
        <v>0</v>
      </c>
      <c r="O91" s="10">
        <f t="shared" si="27"/>
        <v>-1.0000000000000004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-26</v>
      </c>
      <c r="N92" s="5">
        <f t="shared" si="21"/>
        <v>0</v>
      </c>
      <c r="O92" s="10">
        <f t="shared" si="27"/>
        <v>-1.0000000000000004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-26</v>
      </c>
      <c r="N93" s="5">
        <f t="shared" si="21"/>
        <v>0</v>
      </c>
      <c r="O93" s="10">
        <f t="shared" si="27"/>
        <v>-1.0000000000000004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-26</v>
      </c>
      <c r="N94" s="5">
        <f t="shared" si="21"/>
        <v>0</v>
      </c>
      <c r="O94" s="10">
        <f t="shared" si="27"/>
        <v>-1.0000000000000004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-26</v>
      </c>
      <c r="N95" s="5">
        <f t="shared" si="21"/>
        <v>0</v>
      </c>
      <c r="O95" s="10">
        <f t="shared" si="27"/>
        <v>-1.0000000000000004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-26</v>
      </c>
      <c r="N96" s="5">
        <f t="shared" si="21"/>
        <v>0</v>
      </c>
      <c r="O96" s="10">
        <f t="shared" si="27"/>
        <v>-1.0000000000000004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-26</v>
      </c>
      <c r="N97" s="5">
        <f t="shared" si="21"/>
        <v>0</v>
      </c>
      <c r="O97" s="10">
        <f t="shared" si="27"/>
        <v>-1.0000000000000004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-26</v>
      </c>
      <c r="N98" s="5">
        <f t="shared" si="21"/>
        <v>0</v>
      </c>
      <c r="O98" s="10">
        <f t="shared" si="27"/>
        <v>-1.0000000000000004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-26</v>
      </c>
      <c r="N99" s="5">
        <f t="shared" si="21"/>
        <v>0</v>
      </c>
      <c r="O99" s="10">
        <f t="shared" si="27"/>
        <v>-1.0000000000000004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-26</v>
      </c>
      <c r="N100" s="5">
        <f t="shared" si="21"/>
        <v>0</v>
      </c>
      <c r="O100" s="10">
        <f t="shared" si="27"/>
        <v>-1.0000000000000004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-26</v>
      </c>
      <c r="N101" s="5">
        <f t="shared" si="21"/>
        <v>0</v>
      </c>
      <c r="O101" s="10">
        <f>O100+N101</f>
        <v>-1.0000000000000004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12</v>
      </c>
      <c r="C103" s="9">
        <f t="shared" si="28"/>
        <v>19</v>
      </c>
      <c r="D103" s="9">
        <f t="shared" si="28"/>
        <v>22</v>
      </c>
      <c r="E103" s="9">
        <f t="shared" si="28"/>
        <v>8</v>
      </c>
      <c r="F103" s="9">
        <f t="shared" si="28"/>
        <v>12</v>
      </c>
      <c r="G103" s="9">
        <f t="shared" si="28"/>
        <v>41</v>
      </c>
      <c r="H103" s="9">
        <f t="shared" si="28"/>
        <v>17</v>
      </c>
      <c r="I103" s="9">
        <f t="shared" si="28"/>
        <v>10</v>
      </c>
      <c r="J103" s="9">
        <f t="shared" si="28"/>
        <v>-1</v>
      </c>
      <c r="K103" s="9">
        <f t="shared" si="28"/>
        <v>-26</v>
      </c>
      <c r="N103" s="5">
        <f>SUM(N4:N101)</f>
        <v>-1.0000000000000004</v>
      </c>
      <c r="Q103" s="10">
        <f>SUM(Q4:Q101)</f>
        <v>84</v>
      </c>
      <c r="R103" s="10">
        <f>SUM(R4:R101)</f>
        <v>57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83" sqref="F8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-3.2941176470588234</v>
      </c>
      <c r="AA4" s="5">
        <f aca="true" t="shared" si="6" ref="AA4:AA17">Z4*100/$Z$18</f>
        <v>23.529411764705884</v>
      </c>
      <c r="AB4" s="10">
        <f>SUM(Q4:Q10)+SUM(R4:R10)</f>
        <v>16</v>
      </c>
      <c r="AC4" s="10">
        <f>100*SUM(R4:R10)/AB4</f>
        <v>37.5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33</v>
      </c>
      <c r="W5"/>
      <c r="X5"/>
      <c r="Y5" s="1" t="s">
        <v>30</v>
      </c>
      <c r="Z5" s="10">
        <f>SUM(N11:N17)</f>
        <v>-0.8235294117647058</v>
      </c>
      <c r="AA5" s="5">
        <f t="shared" si="6"/>
        <v>5.882352941176471</v>
      </c>
      <c r="AB5" s="10">
        <f>SUM(Q11:Q17)+SUM(R11:R17)</f>
        <v>7</v>
      </c>
      <c r="AC5" s="10">
        <f>100*SUM(R11:R17)/AB5</f>
        <v>42.857142857142854</v>
      </c>
    </row>
    <row r="6" spans="1:29" ht="15">
      <c r="A6" s="12">
        <v>32749</v>
      </c>
      <c r="B6"/>
      <c r="C6">
        <v>1</v>
      </c>
      <c r="D6"/>
      <c r="E6"/>
      <c r="F6"/>
      <c r="G6">
        <v>1</v>
      </c>
      <c r="H6"/>
      <c r="I6"/>
      <c r="J6" s="9">
        <f t="shared" si="0"/>
        <v>-1</v>
      </c>
      <c r="K6" s="9">
        <f t="shared" si="1"/>
        <v>-1</v>
      </c>
      <c r="L6" s="9">
        <f t="shared" si="7"/>
        <v>-1</v>
      </c>
      <c r="M6" s="9">
        <f t="shared" si="8"/>
        <v>-1</v>
      </c>
      <c r="N6" s="5">
        <f t="shared" si="2"/>
        <v>-1.6470588235294117</v>
      </c>
      <c r="O6" s="10">
        <f t="shared" si="9"/>
        <v>-1.6470588235294117</v>
      </c>
      <c r="P6" s="5">
        <f t="shared" si="3"/>
        <v>11.764705882352938</v>
      </c>
      <c r="Q6" s="9">
        <f t="shared" si="4"/>
        <v>2</v>
      </c>
      <c r="R6" s="9">
        <f t="shared" si="5"/>
        <v>0</v>
      </c>
      <c r="T6" s="8" t="s">
        <v>31</v>
      </c>
      <c r="V6" s="9">
        <f>Q103</f>
        <v>50</v>
      </c>
      <c r="W6"/>
      <c r="X6" s="1" t="s">
        <v>32</v>
      </c>
      <c r="Z6" s="10">
        <f>SUM(N18:N24)</f>
        <v>2.4705882352941178</v>
      </c>
      <c r="AA6" s="5">
        <f t="shared" si="6"/>
        <v>-17.647058823529413</v>
      </c>
      <c r="AB6" s="10">
        <f>SUM(Q18:Q24)+SUM(R18:R24)</f>
        <v>11</v>
      </c>
      <c r="AC6" s="10">
        <f>100*SUM(R18:R24)/AB6</f>
        <v>63.63636363636363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-1</v>
      </c>
      <c r="N7" s="5">
        <f t="shared" si="2"/>
        <v>0</v>
      </c>
      <c r="O7" s="10">
        <f t="shared" si="9"/>
        <v>-1.6470588235294117</v>
      </c>
      <c r="P7" s="5">
        <f t="shared" si="3"/>
        <v>11.764705882352938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39.75903614457831</v>
      </c>
      <c r="W7"/>
      <c r="Y7" s="1" t="s">
        <v>34</v>
      </c>
      <c r="Z7" s="10">
        <f>SUM(N25:N31)</f>
        <v>-1.6470588235294117</v>
      </c>
      <c r="AA7" s="5">
        <f t="shared" si="6"/>
        <v>11.764705882352942</v>
      </c>
      <c r="AB7" s="10">
        <f>SUM(Q25:Q31)+SUM(R25:R31)</f>
        <v>18</v>
      </c>
      <c r="AC7" s="10">
        <f>100*SUM(R25:R31)/AB7</f>
        <v>44.44444444444444</v>
      </c>
    </row>
    <row r="8" spans="1:29" ht="15">
      <c r="A8" s="12">
        <v>32751</v>
      </c>
      <c r="B8"/>
      <c r="C8">
        <v>1</v>
      </c>
      <c r="D8"/>
      <c r="E8"/>
      <c r="F8"/>
      <c r="G8">
        <v>2</v>
      </c>
      <c r="H8">
        <v>1</v>
      </c>
      <c r="I8">
        <v>3</v>
      </c>
      <c r="J8" s="9">
        <f t="shared" si="0"/>
        <v>-1</v>
      </c>
      <c r="K8" s="9">
        <f t="shared" si="1"/>
        <v>2</v>
      </c>
      <c r="L8" s="9">
        <f t="shared" si="7"/>
        <v>-2</v>
      </c>
      <c r="M8" s="9">
        <f t="shared" si="8"/>
        <v>1</v>
      </c>
      <c r="N8" s="5">
        <f t="shared" si="2"/>
        <v>0.8235294117647058</v>
      </c>
      <c r="O8" s="10">
        <f t="shared" si="9"/>
        <v>-0.8235294117647058</v>
      </c>
      <c r="P8" s="5">
        <f t="shared" si="3"/>
        <v>5.882352941176469</v>
      </c>
      <c r="Q8" s="9">
        <f t="shared" si="4"/>
        <v>3</v>
      </c>
      <c r="R8" s="9">
        <f t="shared" si="5"/>
        <v>4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-2</v>
      </c>
      <c r="M9" s="9">
        <f t="shared" si="8"/>
        <v>1</v>
      </c>
      <c r="N9" s="5">
        <f t="shared" si="2"/>
        <v>0</v>
      </c>
      <c r="O9" s="10">
        <f t="shared" si="9"/>
        <v>-0.8235294117647058</v>
      </c>
      <c r="P9" s="5">
        <f t="shared" si="3"/>
        <v>5.882352941176469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-5.76470588235294</v>
      </c>
      <c r="AA9" s="5">
        <f t="shared" si="6"/>
        <v>41.17647058823529</v>
      </c>
      <c r="AB9" s="10">
        <f>SUM(Q39:Q45)+SUM(R39:R45)</f>
        <v>9</v>
      </c>
      <c r="AC9" s="10">
        <f>100*SUM(R39:R45)/AB9</f>
        <v>11.11111111111111</v>
      </c>
    </row>
    <row r="10" spans="1:29" ht="15">
      <c r="A10" s="12">
        <v>32753</v>
      </c>
      <c r="B10" s="11"/>
      <c r="C10" s="11">
        <v>4</v>
      </c>
      <c r="D10" s="11"/>
      <c r="E10" s="11">
        <v>1</v>
      </c>
      <c r="F10" s="11"/>
      <c r="G10" s="11">
        <v>1</v>
      </c>
      <c r="H10" s="11">
        <v>1</v>
      </c>
      <c r="I10" s="11"/>
      <c r="J10" s="9">
        <f t="shared" si="0"/>
        <v>-3</v>
      </c>
      <c r="K10" s="9">
        <f t="shared" si="1"/>
        <v>0</v>
      </c>
      <c r="L10" s="9">
        <f t="shared" si="7"/>
        <v>-5</v>
      </c>
      <c r="M10" s="9">
        <f t="shared" si="8"/>
        <v>1</v>
      </c>
      <c r="N10" s="5">
        <f t="shared" si="2"/>
        <v>-2.4705882352941178</v>
      </c>
      <c r="O10" s="10">
        <f t="shared" si="9"/>
        <v>-3.2941176470588234</v>
      </c>
      <c r="P10" s="5">
        <f t="shared" si="3"/>
        <v>23.529411764705877</v>
      </c>
      <c r="Q10" s="9">
        <f t="shared" si="4"/>
        <v>5</v>
      </c>
      <c r="R10" s="9">
        <f t="shared" si="5"/>
        <v>2</v>
      </c>
      <c r="U10" s="8" t="s">
        <v>2</v>
      </c>
      <c r="V10" s="5">
        <f>100*(+E103/(E103+D103))</f>
        <v>33.33333333333333</v>
      </c>
      <c r="W10"/>
      <c r="X10" s="8" t="s">
        <v>38</v>
      </c>
      <c r="Z10" s="10">
        <f>SUM(N46:N52)</f>
        <v>-2.4705882352941178</v>
      </c>
      <c r="AA10" s="5">
        <f t="shared" si="6"/>
        <v>17.647058823529413</v>
      </c>
      <c r="AB10" s="10">
        <f>SUM(Q46:Q52)+SUM(R46:R52)</f>
        <v>9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-5</v>
      </c>
      <c r="M11" s="9">
        <f t="shared" si="8"/>
        <v>1</v>
      </c>
      <c r="N11" s="5">
        <f t="shared" si="2"/>
        <v>0</v>
      </c>
      <c r="O11" s="10">
        <f t="shared" si="9"/>
        <v>-3.2941176470588234</v>
      </c>
      <c r="P11" s="5">
        <f t="shared" si="3"/>
        <v>23.529411764705877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42.857142857142854</v>
      </c>
      <c r="W11"/>
      <c r="Y11" s="8" t="s">
        <v>40</v>
      </c>
      <c r="Z11" s="10">
        <f>SUM(N53:N59)</f>
        <v>-1.6470588235294117</v>
      </c>
      <c r="AA11" s="5">
        <f t="shared" si="6"/>
        <v>11.764705882352942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-5</v>
      </c>
      <c r="M12" s="9">
        <f t="shared" si="8"/>
        <v>1</v>
      </c>
      <c r="N12" s="5">
        <f t="shared" si="2"/>
        <v>0</v>
      </c>
      <c r="O12" s="10">
        <f t="shared" si="9"/>
        <v>-3.2941176470588234</v>
      </c>
      <c r="P12" s="5">
        <f t="shared" si="3"/>
        <v>23.529411764705877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39.39393939393939</v>
      </c>
      <c r="W12"/>
      <c r="X12" s="8" t="s">
        <v>42</v>
      </c>
      <c r="Z12" s="10">
        <f>SUM(N60:N66)</f>
        <v>0.8235294117647058</v>
      </c>
      <c r="AA12" s="5">
        <f t="shared" si="6"/>
        <v>-5.882352941176471</v>
      </c>
      <c r="AB12" s="10">
        <f>SUM(Q60:Q66)+SUM(R60:R66)</f>
        <v>5</v>
      </c>
      <c r="AC12" s="10">
        <f>100*SUM(R60:R66)/AB12</f>
        <v>60</v>
      </c>
    </row>
    <row r="13" spans="1:29" ht="15">
      <c r="A13" s="12">
        <v>32756</v>
      </c>
      <c r="B13">
        <v>1</v>
      </c>
      <c r="C13"/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-6</v>
      </c>
      <c r="M13" s="9">
        <f t="shared" si="8"/>
        <v>1</v>
      </c>
      <c r="N13" s="5">
        <f t="shared" si="2"/>
        <v>-0.8235294117647058</v>
      </c>
      <c r="O13" s="10">
        <f t="shared" si="9"/>
        <v>-4.117647058823529</v>
      </c>
      <c r="P13" s="5">
        <f t="shared" si="3"/>
        <v>29.411764705882348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-0.8235294117647058</v>
      </c>
      <c r="AA13" s="5">
        <f t="shared" si="6"/>
        <v>5.882352941176471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1</v>
      </c>
      <c r="N14" s="5">
        <f t="shared" si="2"/>
        <v>0</v>
      </c>
      <c r="O14" s="10">
        <f t="shared" si="9"/>
        <v>-4.117647058823529</v>
      </c>
      <c r="P14" s="5">
        <f t="shared" si="3"/>
        <v>29.411764705882348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>
        <v>1</v>
      </c>
      <c r="F15"/>
      <c r="G15">
        <v>2</v>
      </c>
      <c r="H15" s="11"/>
      <c r="I15" s="11"/>
      <c r="J15" s="9">
        <f t="shared" si="0"/>
        <v>1</v>
      </c>
      <c r="K15" s="9">
        <f t="shared" si="1"/>
        <v>-2</v>
      </c>
      <c r="L15" s="9">
        <f t="shared" si="7"/>
        <v>-5</v>
      </c>
      <c r="M15" s="9">
        <f t="shared" si="8"/>
        <v>-1</v>
      </c>
      <c r="N15" s="5">
        <f t="shared" si="2"/>
        <v>-0.8235294117647058</v>
      </c>
      <c r="O15" s="10">
        <f t="shared" si="9"/>
        <v>-4.941176470588235</v>
      </c>
      <c r="P15" s="5">
        <f t="shared" si="3"/>
        <v>35.29411764705882</v>
      </c>
      <c r="Q15" s="9">
        <f t="shared" si="4"/>
        <v>2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-5</v>
      </c>
      <c r="M16" s="9">
        <f t="shared" si="8"/>
        <v>-1</v>
      </c>
      <c r="N16" s="5">
        <f t="shared" si="2"/>
        <v>0</v>
      </c>
      <c r="O16" s="10">
        <f t="shared" si="9"/>
        <v>-4.941176470588235</v>
      </c>
      <c r="P16" s="5">
        <f t="shared" si="3"/>
        <v>35.29411764705882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>
        <v>1</v>
      </c>
      <c r="H17" s="11">
        <v>1</v>
      </c>
      <c r="I17" s="11">
        <v>1</v>
      </c>
      <c r="J17" s="9">
        <f t="shared" si="0"/>
        <v>0</v>
      </c>
      <c r="K17" s="9">
        <f t="shared" si="1"/>
        <v>1</v>
      </c>
      <c r="L17" s="9">
        <f t="shared" si="7"/>
        <v>-5</v>
      </c>
      <c r="M17" s="9">
        <f t="shared" si="8"/>
        <v>0</v>
      </c>
      <c r="N17" s="5">
        <f t="shared" si="2"/>
        <v>0.8235294117647058</v>
      </c>
      <c r="O17" s="10">
        <f t="shared" si="9"/>
        <v>-4.117647058823529</v>
      </c>
      <c r="P17" s="5">
        <f t="shared" si="3"/>
        <v>29.411764705882348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-0.8235294117647058</v>
      </c>
      <c r="AA17" s="5">
        <f t="shared" si="6"/>
        <v>5.882352941176471</v>
      </c>
      <c r="AB17" s="10">
        <f>SUM(Q95:Q101)+SUM(R95:R101)</f>
        <v>1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-5</v>
      </c>
      <c r="M18" s="9">
        <f t="shared" si="8"/>
        <v>0</v>
      </c>
      <c r="N18" s="5">
        <f t="shared" si="2"/>
        <v>0</v>
      </c>
      <c r="O18" s="10">
        <f t="shared" si="9"/>
        <v>-4.117647058823529</v>
      </c>
      <c r="P18" s="5">
        <f t="shared" si="3"/>
        <v>29.411764705882348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-13.999999999999998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>
        <v>1</v>
      </c>
      <c r="J19" s="9">
        <f t="shared" si="0"/>
        <v>0</v>
      </c>
      <c r="K19" s="9">
        <f t="shared" si="1"/>
        <v>1</v>
      </c>
      <c r="L19" s="9">
        <f t="shared" si="7"/>
        <v>-5</v>
      </c>
      <c r="M19" s="9">
        <f t="shared" si="8"/>
        <v>1</v>
      </c>
      <c r="N19" s="5">
        <f t="shared" si="2"/>
        <v>0.8235294117647058</v>
      </c>
      <c r="O19" s="10">
        <f t="shared" si="9"/>
        <v>-3.2941176470588234</v>
      </c>
      <c r="P19" s="5">
        <f t="shared" si="3"/>
        <v>23.529411764705877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-5</v>
      </c>
      <c r="M20" s="9">
        <f t="shared" si="8"/>
        <v>1</v>
      </c>
      <c r="N20" s="5">
        <f t="shared" si="2"/>
        <v>0</v>
      </c>
      <c r="O20" s="10">
        <f t="shared" si="9"/>
        <v>-3.2941176470588234</v>
      </c>
      <c r="P20" s="5">
        <f t="shared" si="3"/>
        <v>23.529411764705877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-5</v>
      </c>
      <c r="M21" s="9">
        <f t="shared" si="8"/>
        <v>1</v>
      </c>
      <c r="N21" s="5">
        <f t="shared" si="2"/>
        <v>0</v>
      </c>
      <c r="O21" s="10">
        <f t="shared" si="9"/>
        <v>-3.2941176470588234</v>
      </c>
      <c r="P21" s="5">
        <f t="shared" si="3"/>
        <v>23.529411764705877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>
        <v>2</v>
      </c>
      <c r="E22">
        <v>1</v>
      </c>
      <c r="F22"/>
      <c r="G22">
        <v>2</v>
      </c>
      <c r="H22">
        <v>1</v>
      </c>
      <c r="I22"/>
      <c r="J22" s="9">
        <f t="shared" si="0"/>
        <v>2</v>
      </c>
      <c r="K22" s="9">
        <f t="shared" si="1"/>
        <v>-1</v>
      </c>
      <c r="L22" s="9">
        <f t="shared" si="7"/>
        <v>-3</v>
      </c>
      <c r="M22" s="9">
        <f t="shared" si="8"/>
        <v>0</v>
      </c>
      <c r="N22" s="5">
        <f t="shared" si="2"/>
        <v>0.8235294117647058</v>
      </c>
      <c r="O22" s="10">
        <f t="shared" si="9"/>
        <v>-2.4705882352941178</v>
      </c>
      <c r="P22" s="5">
        <f t="shared" si="3"/>
        <v>17.64705882352941</v>
      </c>
      <c r="Q22" s="9">
        <f t="shared" si="4"/>
        <v>3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-3</v>
      </c>
      <c r="M23" s="9">
        <f t="shared" si="8"/>
        <v>0</v>
      </c>
      <c r="N23" s="5">
        <f t="shared" si="2"/>
        <v>0</v>
      </c>
      <c r="O23" s="10">
        <f t="shared" si="9"/>
        <v>-2.4705882352941178</v>
      </c>
      <c r="P23" s="5">
        <f t="shared" si="3"/>
        <v>17.64705882352941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1</v>
      </c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-3</v>
      </c>
      <c r="M24" s="9">
        <f t="shared" si="8"/>
        <v>1</v>
      </c>
      <c r="N24" s="5">
        <f t="shared" si="2"/>
        <v>0.8235294117647058</v>
      </c>
      <c r="O24" s="10">
        <f t="shared" si="9"/>
        <v>-1.647058823529412</v>
      </c>
      <c r="P24" s="5">
        <f t="shared" si="3"/>
        <v>11.76470588235294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-3</v>
      </c>
      <c r="M25" s="9">
        <f t="shared" si="8"/>
        <v>1</v>
      </c>
      <c r="N25" s="5">
        <f t="shared" si="2"/>
        <v>0</v>
      </c>
      <c r="O25" s="10">
        <f t="shared" si="9"/>
        <v>-1.647058823529412</v>
      </c>
      <c r="P25" s="5">
        <f t="shared" si="3"/>
        <v>11.76470588235294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1</v>
      </c>
      <c r="D26" s="11">
        <v>1</v>
      </c>
      <c r="E26" s="11">
        <v>1</v>
      </c>
      <c r="F26"/>
      <c r="G26" s="11">
        <v>1</v>
      </c>
      <c r="H26" s="11"/>
      <c r="I26" s="11"/>
      <c r="J26" s="9">
        <f t="shared" si="0"/>
        <v>1</v>
      </c>
      <c r="K26" s="9">
        <f t="shared" si="1"/>
        <v>-1</v>
      </c>
      <c r="L26" s="9">
        <f t="shared" si="7"/>
        <v>-2</v>
      </c>
      <c r="M26" s="9">
        <f t="shared" si="8"/>
        <v>0</v>
      </c>
      <c r="N26" s="5">
        <f t="shared" si="2"/>
        <v>0</v>
      </c>
      <c r="O26" s="10">
        <f t="shared" si="9"/>
        <v>-1.647058823529412</v>
      </c>
      <c r="P26" s="5">
        <f t="shared" si="3"/>
        <v>11.76470588235294</v>
      </c>
      <c r="Q26" s="9">
        <f t="shared" si="4"/>
        <v>2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-2</v>
      </c>
      <c r="M27" s="9">
        <f t="shared" si="8"/>
        <v>0</v>
      </c>
      <c r="N27" s="5">
        <f t="shared" si="2"/>
        <v>0</v>
      </c>
      <c r="O27" s="10">
        <f t="shared" si="9"/>
        <v>-1.647058823529412</v>
      </c>
      <c r="P27" s="5">
        <f t="shared" si="3"/>
        <v>11.76470588235294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/>
      <c r="F28"/>
      <c r="G28">
        <v>1</v>
      </c>
      <c r="H28">
        <v>1</v>
      </c>
      <c r="I28">
        <v>1</v>
      </c>
      <c r="J28" s="9">
        <f t="shared" si="0"/>
        <v>-2</v>
      </c>
      <c r="K28" s="9">
        <f t="shared" si="1"/>
        <v>1</v>
      </c>
      <c r="L28" s="9">
        <f t="shared" si="7"/>
        <v>-4</v>
      </c>
      <c r="M28" s="9">
        <f t="shared" si="8"/>
        <v>1</v>
      </c>
      <c r="N28" s="5">
        <f t="shared" si="2"/>
        <v>-0.8235294117647058</v>
      </c>
      <c r="O28" s="10">
        <f t="shared" si="9"/>
        <v>-2.4705882352941178</v>
      </c>
      <c r="P28" s="5">
        <f t="shared" si="3"/>
        <v>17.64705882352941</v>
      </c>
      <c r="Q28" s="9">
        <f t="shared" si="4"/>
        <v>3</v>
      </c>
      <c r="R28" s="9">
        <f t="shared" si="5"/>
        <v>2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-4</v>
      </c>
      <c r="M29" s="9">
        <f t="shared" si="8"/>
        <v>1</v>
      </c>
      <c r="N29" s="5">
        <f t="shared" si="2"/>
        <v>0</v>
      </c>
      <c r="O29" s="10">
        <f t="shared" si="9"/>
        <v>-2.4705882352941178</v>
      </c>
      <c r="P29" s="5">
        <f t="shared" si="3"/>
        <v>17.64705882352941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-4</v>
      </c>
      <c r="M30" s="9">
        <f t="shared" si="8"/>
        <v>1</v>
      </c>
      <c r="N30" s="5">
        <f t="shared" si="2"/>
        <v>0</v>
      </c>
      <c r="O30" s="10">
        <f t="shared" si="9"/>
        <v>-2.4705882352941178</v>
      </c>
      <c r="P30" s="5">
        <f t="shared" si="3"/>
        <v>17.64705882352941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3</v>
      </c>
      <c r="D31" s="11">
        <v>2</v>
      </c>
      <c r="E31" s="11"/>
      <c r="F31"/>
      <c r="G31" s="11">
        <v>1</v>
      </c>
      <c r="H31" s="11">
        <v>1</v>
      </c>
      <c r="I31" s="11">
        <v>1</v>
      </c>
      <c r="J31" s="9">
        <f t="shared" si="0"/>
        <v>-2</v>
      </c>
      <c r="K31" s="9">
        <f t="shared" si="1"/>
        <v>1</v>
      </c>
      <c r="L31" s="9">
        <f t="shared" si="7"/>
        <v>-6</v>
      </c>
      <c r="M31" s="9">
        <f t="shared" si="8"/>
        <v>2</v>
      </c>
      <c r="N31" s="5">
        <f t="shared" si="2"/>
        <v>-0.8235294117647058</v>
      </c>
      <c r="O31" s="10">
        <f t="shared" si="9"/>
        <v>-3.2941176470588234</v>
      </c>
      <c r="P31" s="5">
        <f t="shared" si="3"/>
        <v>23.529411764705877</v>
      </c>
      <c r="Q31" s="9">
        <f t="shared" si="4"/>
        <v>5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2</v>
      </c>
      <c r="N32" s="5">
        <f t="shared" si="2"/>
        <v>0</v>
      </c>
      <c r="O32" s="10">
        <f t="shared" si="9"/>
        <v>-3.2941176470588234</v>
      </c>
      <c r="P32" s="5">
        <f t="shared" si="3"/>
        <v>23.529411764705877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-6</v>
      </c>
      <c r="M33" s="9">
        <f t="shared" si="8"/>
        <v>2</v>
      </c>
      <c r="N33" s="5">
        <f t="shared" si="2"/>
        <v>0</v>
      </c>
      <c r="O33" s="10">
        <f t="shared" si="9"/>
        <v>-3.2941176470588234</v>
      </c>
      <c r="P33" s="5">
        <f t="shared" si="3"/>
        <v>23.529411764705877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-6</v>
      </c>
      <c r="M34" s="9">
        <f t="shared" si="8"/>
        <v>2</v>
      </c>
      <c r="N34" s="5">
        <f t="shared" si="2"/>
        <v>0</v>
      </c>
      <c r="O34" s="10">
        <f t="shared" si="9"/>
        <v>-3.2941176470588234</v>
      </c>
      <c r="P34" s="5">
        <f t="shared" si="3"/>
        <v>23.529411764705877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>
        <v>1</v>
      </c>
      <c r="H35">
        <v>1</v>
      </c>
      <c r="I35"/>
      <c r="J35" s="9">
        <f t="shared" si="0"/>
        <v>0</v>
      </c>
      <c r="K35" s="9">
        <f t="shared" si="1"/>
        <v>0</v>
      </c>
      <c r="L35" s="9">
        <f t="shared" si="7"/>
        <v>-6</v>
      </c>
      <c r="M35" s="9">
        <f t="shared" si="8"/>
        <v>2</v>
      </c>
      <c r="N35" s="5">
        <f t="shared" si="2"/>
        <v>0</v>
      </c>
      <c r="O35" s="10">
        <f t="shared" si="9"/>
        <v>-3.2941176470588234</v>
      </c>
      <c r="P35" s="5">
        <f t="shared" si="3"/>
        <v>23.529411764705877</v>
      </c>
      <c r="Q35" s="9">
        <f t="shared" si="4"/>
        <v>1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-6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-3.2941176470588234</v>
      </c>
      <c r="P36" s="5">
        <f aca="true" t="shared" si="13" ref="P36:P67">O36*100/$N$103</f>
        <v>23.529411764705877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-6</v>
      </c>
      <c r="M37" s="9">
        <f aca="true" t="shared" si="17" ref="M37:M68">M36+K37</f>
        <v>2</v>
      </c>
      <c r="N37" s="5">
        <f t="shared" si="12"/>
        <v>0</v>
      </c>
      <c r="O37" s="10">
        <f aca="true" t="shared" si="18" ref="O37:O68">O36+N37</f>
        <v>-3.2941176470588234</v>
      </c>
      <c r="P37" s="5">
        <f t="shared" si="13"/>
        <v>23.529411764705877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>
        <v>1</v>
      </c>
      <c r="J38" s="9">
        <f t="shared" si="10"/>
        <v>-1</v>
      </c>
      <c r="K38" s="9">
        <f t="shared" si="11"/>
        <v>1</v>
      </c>
      <c r="L38" s="9">
        <f t="shared" si="16"/>
        <v>-7</v>
      </c>
      <c r="M38" s="9">
        <f t="shared" si="17"/>
        <v>3</v>
      </c>
      <c r="N38" s="5">
        <f t="shared" si="12"/>
        <v>0</v>
      </c>
      <c r="O38" s="10">
        <f t="shared" si="18"/>
        <v>-3.2941176470588234</v>
      </c>
      <c r="P38" s="5">
        <f t="shared" si="13"/>
        <v>23.529411764705877</v>
      </c>
      <c r="Q38" s="9">
        <f t="shared" si="14"/>
        <v>1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3</v>
      </c>
      <c r="N39" s="5">
        <f t="shared" si="12"/>
        <v>0</v>
      </c>
      <c r="O39" s="10">
        <f t="shared" si="18"/>
        <v>-3.2941176470588234</v>
      </c>
      <c r="P39" s="5">
        <f t="shared" si="13"/>
        <v>23.529411764705877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3</v>
      </c>
      <c r="N40" s="5">
        <f t="shared" si="12"/>
        <v>0</v>
      </c>
      <c r="O40" s="10">
        <f t="shared" si="18"/>
        <v>-3.2941176470588234</v>
      </c>
      <c r="P40" s="5">
        <f t="shared" si="13"/>
        <v>23.529411764705877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>
        <v>3</v>
      </c>
      <c r="H41">
        <v>1</v>
      </c>
      <c r="I41"/>
      <c r="J41" s="9">
        <f t="shared" si="10"/>
        <v>0</v>
      </c>
      <c r="K41" s="9">
        <f t="shared" si="11"/>
        <v>-2</v>
      </c>
      <c r="L41" s="9">
        <f t="shared" si="16"/>
        <v>-7</v>
      </c>
      <c r="M41" s="9">
        <f t="shared" si="17"/>
        <v>1</v>
      </c>
      <c r="N41" s="5">
        <f t="shared" si="12"/>
        <v>-1.6470588235294117</v>
      </c>
      <c r="O41" s="10">
        <f t="shared" si="18"/>
        <v>-4.9411764705882355</v>
      </c>
      <c r="P41" s="5">
        <f t="shared" si="13"/>
        <v>35.29411764705882</v>
      </c>
      <c r="Q41" s="9">
        <f t="shared" si="14"/>
        <v>3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-7</v>
      </c>
      <c r="M42" s="9">
        <f t="shared" si="17"/>
        <v>1</v>
      </c>
      <c r="N42" s="5">
        <f t="shared" si="12"/>
        <v>0</v>
      </c>
      <c r="O42" s="10">
        <f t="shared" si="18"/>
        <v>-4.9411764705882355</v>
      </c>
      <c r="P42" s="5">
        <f t="shared" si="13"/>
        <v>35.29411764705882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>
        <v>3</v>
      </c>
      <c r="D43"/>
      <c r="E43"/>
      <c r="F43"/>
      <c r="G43">
        <v>2</v>
      </c>
      <c r="H43"/>
      <c r="I43"/>
      <c r="J43" s="9">
        <f t="shared" si="10"/>
        <v>-3</v>
      </c>
      <c r="K43" s="9">
        <f t="shared" si="11"/>
        <v>-2</v>
      </c>
      <c r="L43" s="9">
        <f t="shared" si="16"/>
        <v>-10</v>
      </c>
      <c r="M43" s="9">
        <f t="shared" si="17"/>
        <v>-1</v>
      </c>
      <c r="N43" s="5">
        <f t="shared" si="12"/>
        <v>-4.117647058823529</v>
      </c>
      <c r="O43" s="10">
        <f t="shared" si="18"/>
        <v>-9.058823529411764</v>
      </c>
      <c r="P43" s="5">
        <f t="shared" si="13"/>
        <v>64.70588235294117</v>
      </c>
      <c r="Q43" s="9">
        <f t="shared" si="14"/>
        <v>5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-10</v>
      </c>
      <c r="M44" s="9">
        <f t="shared" si="17"/>
        <v>-1</v>
      </c>
      <c r="N44" s="5">
        <f t="shared" si="12"/>
        <v>0</v>
      </c>
      <c r="O44" s="10">
        <f t="shared" si="18"/>
        <v>-9.058823529411764</v>
      </c>
      <c r="P44" s="5">
        <f t="shared" si="13"/>
        <v>64.70588235294117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-10</v>
      </c>
      <c r="M45" s="9">
        <f t="shared" si="17"/>
        <v>-1</v>
      </c>
      <c r="N45" s="5">
        <f t="shared" si="12"/>
        <v>0</v>
      </c>
      <c r="O45" s="10">
        <f t="shared" si="18"/>
        <v>-9.058823529411764</v>
      </c>
      <c r="P45" s="5">
        <f t="shared" si="13"/>
        <v>64.70588235294117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-10</v>
      </c>
      <c r="M46" s="9">
        <f t="shared" si="17"/>
        <v>-1</v>
      </c>
      <c r="N46" s="5">
        <f t="shared" si="12"/>
        <v>0</v>
      </c>
      <c r="O46" s="10">
        <f t="shared" si="18"/>
        <v>-9.058823529411764</v>
      </c>
      <c r="P46" s="5">
        <f t="shared" si="13"/>
        <v>64.70588235294117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-1</v>
      </c>
      <c r="N47" s="5">
        <f t="shared" si="12"/>
        <v>0</v>
      </c>
      <c r="O47" s="10">
        <f t="shared" si="18"/>
        <v>-9.058823529411764</v>
      </c>
      <c r="P47" s="5">
        <f t="shared" si="13"/>
        <v>64.70588235294117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/>
      <c r="D48"/>
      <c r="E48"/>
      <c r="F48"/>
      <c r="G48">
        <v>2</v>
      </c>
      <c r="H48"/>
      <c r="I48"/>
      <c r="J48" s="9">
        <f t="shared" si="10"/>
        <v>-1</v>
      </c>
      <c r="K48" s="9">
        <f t="shared" si="11"/>
        <v>-2</v>
      </c>
      <c r="L48" s="9">
        <f t="shared" si="16"/>
        <v>-11</v>
      </c>
      <c r="M48" s="9">
        <f t="shared" si="17"/>
        <v>-3</v>
      </c>
      <c r="N48" s="5">
        <f t="shared" si="12"/>
        <v>-2.4705882352941178</v>
      </c>
      <c r="O48" s="10">
        <f t="shared" si="18"/>
        <v>-11.529411764705882</v>
      </c>
      <c r="P48" s="5">
        <f t="shared" si="13"/>
        <v>82.35294117647058</v>
      </c>
      <c r="Q48" s="9">
        <f t="shared" si="14"/>
        <v>3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-11</v>
      </c>
      <c r="M49" s="9">
        <f t="shared" si="17"/>
        <v>-3</v>
      </c>
      <c r="N49" s="5">
        <f t="shared" si="12"/>
        <v>0</v>
      </c>
      <c r="O49" s="10">
        <f t="shared" si="18"/>
        <v>-11.529411764705882</v>
      </c>
      <c r="P49" s="5">
        <f t="shared" si="13"/>
        <v>82.35294117647058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-11</v>
      </c>
      <c r="M50" s="9">
        <f t="shared" si="17"/>
        <v>-4</v>
      </c>
      <c r="N50" s="5">
        <f t="shared" si="12"/>
        <v>-0.8235294117647058</v>
      </c>
      <c r="O50" s="10">
        <f t="shared" si="18"/>
        <v>-12.352941176470589</v>
      </c>
      <c r="P50" s="5">
        <f t="shared" si="13"/>
        <v>88.23529411764704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-11</v>
      </c>
      <c r="M51" s="9">
        <f t="shared" si="17"/>
        <v>-4</v>
      </c>
      <c r="N51" s="5">
        <f t="shared" si="12"/>
        <v>0</v>
      </c>
      <c r="O51" s="10">
        <f t="shared" si="18"/>
        <v>-12.352941176470589</v>
      </c>
      <c r="P51" s="5">
        <f t="shared" si="13"/>
        <v>88.23529411764704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/>
      <c r="G52">
        <v>2</v>
      </c>
      <c r="H52" s="11">
        <v>2</v>
      </c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-4</v>
      </c>
      <c r="N52" s="5">
        <f t="shared" si="12"/>
        <v>0.8235294117647058</v>
      </c>
      <c r="O52" s="10">
        <f t="shared" si="18"/>
        <v>-11.529411764705882</v>
      </c>
      <c r="P52" s="5">
        <f t="shared" si="13"/>
        <v>82.35294117647058</v>
      </c>
      <c r="Q52" s="9">
        <f t="shared" si="14"/>
        <v>2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-10</v>
      </c>
      <c r="M53" s="9">
        <f t="shared" si="17"/>
        <v>-4</v>
      </c>
      <c r="N53" s="5">
        <f t="shared" si="12"/>
        <v>0</v>
      </c>
      <c r="O53" s="10">
        <f t="shared" si="18"/>
        <v>-11.529411764705882</v>
      </c>
      <c r="P53" s="5">
        <f t="shared" si="13"/>
        <v>82.35294117647058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-10</v>
      </c>
      <c r="M54" s="9">
        <f t="shared" si="17"/>
        <v>-4</v>
      </c>
      <c r="N54" s="5">
        <f t="shared" si="12"/>
        <v>0</v>
      </c>
      <c r="O54" s="10">
        <f t="shared" si="18"/>
        <v>-11.529411764705882</v>
      </c>
      <c r="P54" s="5">
        <f t="shared" si="13"/>
        <v>82.35294117647058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-10</v>
      </c>
      <c r="M55" s="9">
        <f t="shared" si="17"/>
        <v>-4</v>
      </c>
      <c r="N55" s="5">
        <f t="shared" si="12"/>
        <v>0</v>
      </c>
      <c r="O55" s="10">
        <f t="shared" si="18"/>
        <v>-11.529411764705882</v>
      </c>
      <c r="P55" s="5">
        <f t="shared" si="13"/>
        <v>82.35294117647058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v>1</v>
      </c>
      <c r="C56"/>
      <c r="D56"/>
      <c r="E56"/>
      <c r="F56"/>
      <c r="G56"/>
      <c r="H56"/>
      <c r="I56"/>
      <c r="J56" s="9">
        <f t="shared" si="10"/>
        <v>-1</v>
      </c>
      <c r="K56" s="9">
        <f t="shared" si="11"/>
        <v>0</v>
      </c>
      <c r="L56" s="9">
        <f t="shared" si="16"/>
        <v>-11</v>
      </c>
      <c r="M56" s="9">
        <f t="shared" si="17"/>
        <v>-4</v>
      </c>
      <c r="N56" s="5">
        <f t="shared" si="12"/>
        <v>-0.8235294117647058</v>
      </c>
      <c r="O56" s="10">
        <f t="shared" si="18"/>
        <v>-12.352941176470589</v>
      </c>
      <c r="P56" s="5">
        <f t="shared" si="13"/>
        <v>88.23529411764704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-11</v>
      </c>
      <c r="M57" s="9">
        <f t="shared" si="17"/>
        <v>-4</v>
      </c>
      <c r="N57" s="5">
        <f t="shared" si="12"/>
        <v>0</v>
      </c>
      <c r="O57" s="10">
        <f t="shared" si="18"/>
        <v>-12.352941176470589</v>
      </c>
      <c r="P57" s="5">
        <f t="shared" si="13"/>
        <v>88.23529411764704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-11</v>
      </c>
      <c r="M58" s="9">
        <f t="shared" si="17"/>
        <v>-4</v>
      </c>
      <c r="N58" s="5">
        <f t="shared" si="12"/>
        <v>0</v>
      </c>
      <c r="O58" s="10">
        <f t="shared" si="18"/>
        <v>-12.352941176470589</v>
      </c>
      <c r="P58" s="5">
        <f t="shared" si="13"/>
        <v>88.23529411764704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-12</v>
      </c>
      <c r="M59" s="9">
        <f t="shared" si="17"/>
        <v>-4</v>
      </c>
      <c r="N59" s="5">
        <f t="shared" si="12"/>
        <v>-0.8235294117647058</v>
      </c>
      <c r="O59" s="10">
        <f t="shared" si="18"/>
        <v>-13.176470588235295</v>
      </c>
      <c r="P59" s="5">
        <f t="shared" si="13"/>
        <v>94.11764705882352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-4</v>
      </c>
      <c r="N60" s="5">
        <f t="shared" si="12"/>
        <v>0</v>
      </c>
      <c r="O60" s="10">
        <f t="shared" si="18"/>
        <v>-13.176470588235295</v>
      </c>
      <c r="P60" s="5">
        <f t="shared" si="13"/>
        <v>94.11764705882352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-4</v>
      </c>
      <c r="N61" s="5">
        <f t="shared" si="12"/>
        <v>0</v>
      </c>
      <c r="O61" s="10">
        <f t="shared" si="18"/>
        <v>-13.176470588235295</v>
      </c>
      <c r="P61" s="5">
        <f t="shared" si="13"/>
        <v>94.11764705882352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-11</v>
      </c>
      <c r="M62" s="9">
        <f t="shared" si="17"/>
        <v>-4</v>
      </c>
      <c r="N62" s="5">
        <f t="shared" si="12"/>
        <v>0.8235294117647058</v>
      </c>
      <c r="O62" s="10">
        <f t="shared" si="18"/>
        <v>-12.352941176470589</v>
      </c>
      <c r="P62" s="5">
        <f t="shared" si="13"/>
        <v>88.23529411764704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-11</v>
      </c>
      <c r="M63" s="9">
        <f t="shared" si="17"/>
        <v>-4</v>
      </c>
      <c r="N63" s="5">
        <f t="shared" si="12"/>
        <v>0</v>
      </c>
      <c r="O63" s="10">
        <f t="shared" si="18"/>
        <v>-12.352941176470589</v>
      </c>
      <c r="P63" s="5">
        <f t="shared" si="13"/>
        <v>88.23529411764704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-11</v>
      </c>
      <c r="M64" s="9">
        <f t="shared" si="17"/>
        <v>-3</v>
      </c>
      <c r="N64" s="5">
        <f t="shared" si="12"/>
        <v>0.8235294117647058</v>
      </c>
      <c r="O64" s="10">
        <f t="shared" si="18"/>
        <v>-11.529411764705882</v>
      </c>
      <c r="P64" s="5">
        <f t="shared" si="13"/>
        <v>82.35294117647058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-11</v>
      </c>
      <c r="M65" s="9">
        <f t="shared" si="17"/>
        <v>-3</v>
      </c>
      <c r="N65" s="5">
        <f t="shared" si="12"/>
        <v>0</v>
      </c>
      <c r="O65" s="10">
        <f t="shared" si="18"/>
        <v>-11.529411764705882</v>
      </c>
      <c r="P65" s="5">
        <f t="shared" si="13"/>
        <v>82.35294117647058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/>
      <c r="G66" s="11"/>
      <c r="H66" s="11">
        <v>1</v>
      </c>
      <c r="I66" s="11"/>
      <c r="J66" s="9">
        <f t="shared" si="10"/>
        <v>-2</v>
      </c>
      <c r="K66" s="9">
        <f t="shared" si="11"/>
        <v>1</v>
      </c>
      <c r="L66" s="9">
        <f t="shared" si="16"/>
        <v>-13</v>
      </c>
      <c r="M66" s="9">
        <f t="shared" si="17"/>
        <v>-2</v>
      </c>
      <c r="N66" s="5">
        <f t="shared" si="12"/>
        <v>-0.8235294117647058</v>
      </c>
      <c r="O66" s="10">
        <f t="shared" si="18"/>
        <v>-12.352941176470589</v>
      </c>
      <c r="P66" s="5">
        <f t="shared" si="13"/>
        <v>88.23529411764704</v>
      </c>
      <c r="Q66" s="9">
        <f t="shared" si="14"/>
        <v>2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-2</v>
      </c>
      <c r="N67" s="5">
        <f t="shared" si="12"/>
        <v>0</v>
      </c>
      <c r="O67" s="10">
        <f t="shared" si="18"/>
        <v>-12.352941176470589</v>
      </c>
      <c r="P67" s="5">
        <f t="shared" si="13"/>
        <v>88.23529411764704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-12.352941176470589</v>
      </c>
      <c r="P68" s="5">
        <f aca="true" t="shared" si="22" ref="P68:P99">O68*100/$N$103</f>
        <v>88.23529411764704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-2</v>
      </c>
      <c r="N69" s="5">
        <f t="shared" si="21"/>
        <v>0</v>
      </c>
      <c r="O69" s="10">
        <f aca="true" t="shared" si="27" ref="O69:O100">O68+N69</f>
        <v>-12.352941176470589</v>
      </c>
      <c r="P69" s="5">
        <f t="shared" si="22"/>
        <v>88.23529411764704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-2</v>
      </c>
      <c r="N70" s="5">
        <f t="shared" si="21"/>
        <v>0</v>
      </c>
      <c r="O70" s="10">
        <f t="shared" si="27"/>
        <v>-12.352941176470589</v>
      </c>
      <c r="P70" s="5">
        <f t="shared" si="22"/>
        <v>88.23529411764704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-2</v>
      </c>
      <c r="N71" s="5">
        <f t="shared" si="21"/>
        <v>0</v>
      </c>
      <c r="O71" s="10">
        <f t="shared" si="27"/>
        <v>-12.352941176470589</v>
      </c>
      <c r="P71" s="5">
        <f t="shared" si="22"/>
        <v>88.23529411764704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v>1</v>
      </c>
      <c r="C72"/>
      <c r="D72"/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-14</v>
      </c>
      <c r="M72" s="9">
        <f t="shared" si="26"/>
        <v>-2</v>
      </c>
      <c r="N72" s="5">
        <f t="shared" si="21"/>
        <v>-0.8235294117647058</v>
      </c>
      <c r="O72" s="10">
        <f t="shared" si="27"/>
        <v>-13.176470588235295</v>
      </c>
      <c r="P72" s="5">
        <f t="shared" si="22"/>
        <v>94.11764705882352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-14</v>
      </c>
      <c r="M73" s="9">
        <f t="shared" si="26"/>
        <v>-2</v>
      </c>
      <c r="N73" s="5">
        <f t="shared" si="21"/>
        <v>0</v>
      </c>
      <c r="O73" s="10">
        <f t="shared" si="27"/>
        <v>-13.176470588235295</v>
      </c>
      <c r="P73" s="5">
        <f t="shared" si="22"/>
        <v>94.11764705882352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-14</v>
      </c>
      <c r="M74" s="9">
        <f t="shared" si="26"/>
        <v>-2</v>
      </c>
      <c r="N74" s="5">
        <f t="shared" si="21"/>
        <v>0</v>
      </c>
      <c r="O74" s="10">
        <f t="shared" si="27"/>
        <v>-13.176470588235295</v>
      </c>
      <c r="P74" s="5">
        <f t="shared" si="22"/>
        <v>94.11764705882352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-14</v>
      </c>
      <c r="M75" s="9">
        <f t="shared" si="26"/>
        <v>-2</v>
      </c>
      <c r="N75" s="5">
        <f t="shared" si="21"/>
        <v>0</v>
      </c>
      <c r="O75" s="10">
        <f t="shared" si="27"/>
        <v>-13.176470588235295</v>
      </c>
      <c r="P75" s="5">
        <f t="shared" si="22"/>
        <v>94.11764705882352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-14</v>
      </c>
      <c r="M76" s="9">
        <f t="shared" si="26"/>
        <v>-2</v>
      </c>
      <c r="N76" s="5">
        <f t="shared" si="21"/>
        <v>0</v>
      </c>
      <c r="O76" s="10">
        <f t="shared" si="27"/>
        <v>-13.176470588235295</v>
      </c>
      <c r="P76" s="5">
        <f t="shared" si="22"/>
        <v>94.11764705882352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-14</v>
      </c>
      <c r="M77" s="9">
        <f t="shared" si="26"/>
        <v>-2</v>
      </c>
      <c r="N77" s="5">
        <f t="shared" si="21"/>
        <v>0</v>
      </c>
      <c r="O77" s="10">
        <f t="shared" si="27"/>
        <v>-13.176470588235295</v>
      </c>
      <c r="P77" s="5">
        <f t="shared" si="22"/>
        <v>94.11764705882352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-2</v>
      </c>
      <c r="N78" s="5">
        <f t="shared" si="21"/>
        <v>0</v>
      </c>
      <c r="O78" s="10">
        <f t="shared" si="27"/>
        <v>-13.176470588235295</v>
      </c>
      <c r="P78" s="5">
        <f t="shared" si="22"/>
        <v>94.11764705882352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-2</v>
      </c>
      <c r="N79" s="5">
        <f t="shared" si="21"/>
        <v>0</v>
      </c>
      <c r="O79" s="10">
        <f t="shared" si="27"/>
        <v>-13.176470588235295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-2</v>
      </c>
      <c r="N80" s="5">
        <f t="shared" si="21"/>
        <v>0</v>
      </c>
      <c r="O80" s="10">
        <f t="shared" si="27"/>
        <v>-13.176470588235295</v>
      </c>
      <c r="P80" s="5">
        <f t="shared" si="22"/>
        <v>94.11764705882352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-2</v>
      </c>
      <c r="N81" s="5">
        <f t="shared" si="21"/>
        <v>0</v>
      </c>
      <c r="O81" s="10">
        <f t="shared" si="27"/>
        <v>-13.176470588235295</v>
      </c>
      <c r="P81" s="5">
        <f t="shared" si="22"/>
        <v>94.11764705882352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-2</v>
      </c>
      <c r="N82" s="5">
        <f t="shared" si="21"/>
        <v>0</v>
      </c>
      <c r="O82" s="10">
        <f t="shared" si="27"/>
        <v>-13.176470588235295</v>
      </c>
      <c r="P82" s="5">
        <f t="shared" si="22"/>
        <v>94.11764705882352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-2</v>
      </c>
      <c r="N83" s="5">
        <f t="shared" si="21"/>
        <v>0</v>
      </c>
      <c r="O83" s="10">
        <f t="shared" si="27"/>
        <v>-13.176470588235295</v>
      </c>
      <c r="P83" s="5">
        <f t="shared" si="22"/>
        <v>94.11764705882352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-2</v>
      </c>
      <c r="N84" s="5">
        <f t="shared" si="21"/>
        <v>0</v>
      </c>
      <c r="O84" s="10">
        <f t="shared" si="27"/>
        <v>-13.176470588235295</v>
      </c>
      <c r="P84" s="5">
        <f t="shared" si="22"/>
        <v>94.11764705882352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-2</v>
      </c>
      <c r="N85" s="5">
        <f t="shared" si="21"/>
        <v>0</v>
      </c>
      <c r="O85" s="10">
        <f t="shared" si="27"/>
        <v>-13.176470588235295</v>
      </c>
      <c r="P85" s="5">
        <f t="shared" si="22"/>
        <v>94.11764705882352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-2</v>
      </c>
      <c r="N86" s="5">
        <f t="shared" si="21"/>
        <v>0</v>
      </c>
      <c r="O86" s="10">
        <f t="shared" si="27"/>
        <v>-13.176470588235295</v>
      </c>
      <c r="P86" s="5">
        <f t="shared" si="22"/>
        <v>94.11764705882352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-2</v>
      </c>
      <c r="N87" s="5">
        <f t="shared" si="21"/>
        <v>0</v>
      </c>
      <c r="O87" s="10">
        <f t="shared" si="27"/>
        <v>-13.176470588235295</v>
      </c>
      <c r="P87" s="5">
        <f t="shared" si="22"/>
        <v>94.11764705882352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-2</v>
      </c>
      <c r="N88" s="5">
        <f t="shared" si="21"/>
        <v>0</v>
      </c>
      <c r="O88" s="10">
        <f t="shared" si="27"/>
        <v>-13.176470588235295</v>
      </c>
      <c r="P88" s="5">
        <f t="shared" si="22"/>
        <v>94.11764705882352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-2</v>
      </c>
      <c r="N89" s="5">
        <f t="shared" si="21"/>
        <v>0</v>
      </c>
      <c r="O89" s="10">
        <f t="shared" si="27"/>
        <v>-13.176470588235295</v>
      </c>
      <c r="P89" s="5">
        <f t="shared" si="22"/>
        <v>94.11764705882352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-2</v>
      </c>
      <c r="N90" s="5">
        <f t="shared" si="21"/>
        <v>0</v>
      </c>
      <c r="O90" s="10">
        <f t="shared" si="27"/>
        <v>-13.176470588235295</v>
      </c>
      <c r="P90" s="5">
        <f t="shared" si="22"/>
        <v>94.11764705882352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-2</v>
      </c>
      <c r="N91" s="5">
        <f t="shared" si="21"/>
        <v>0</v>
      </c>
      <c r="O91" s="10">
        <f t="shared" si="27"/>
        <v>-13.176470588235295</v>
      </c>
      <c r="P91" s="5">
        <f t="shared" si="22"/>
        <v>94.11764705882352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-2</v>
      </c>
      <c r="N92" s="5">
        <f t="shared" si="21"/>
        <v>0</v>
      </c>
      <c r="O92" s="10">
        <f t="shared" si="27"/>
        <v>-13.176470588235295</v>
      </c>
      <c r="P92" s="5">
        <f t="shared" si="22"/>
        <v>94.11764705882352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-2</v>
      </c>
      <c r="N93" s="5">
        <f t="shared" si="21"/>
        <v>0</v>
      </c>
      <c r="O93" s="10">
        <f t="shared" si="27"/>
        <v>-13.176470588235295</v>
      </c>
      <c r="P93" s="5">
        <f t="shared" si="22"/>
        <v>94.11764705882352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-2</v>
      </c>
      <c r="N94" s="5">
        <f t="shared" si="21"/>
        <v>0</v>
      </c>
      <c r="O94" s="10">
        <f t="shared" si="27"/>
        <v>-13.176470588235295</v>
      </c>
      <c r="P94" s="5">
        <f t="shared" si="22"/>
        <v>94.11764705882352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-2</v>
      </c>
      <c r="N95" s="5">
        <f t="shared" si="21"/>
        <v>0</v>
      </c>
      <c r="O95" s="10">
        <f t="shared" si="27"/>
        <v>-13.176470588235295</v>
      </c>
      <c r="P95" s="5">
        <f t="shared" si="22"/>
        <v>94.11764705882352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-2</v>
      </c>
      <c r="N96" s="5">
        <f t="shared" si="21"/>
        <v>0</v>
      </c>
      <c r="O96" s="10">
        <f t="shared" si="27"/>
        <v>-13.176470588235295</v>
      </c>
      <c r="P96" s="5">
        <f t="shared" si="22"/>
        <v>94.11764705882352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-14</v>
      </c>
      <c r="M97" s="9">
        <f t="shared" si="26"/>
        <v>-3</v>
      </c>
      <c r="N97" s="5">
        <f t="shared" si="21"/>
        <v>-0.8235294117647058</v>
      </c>
      <c r="O97" s="10">
        <f t="shared" si="27"/>
        <v>-14.000000000000002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-3</v>
      </c>
      <c r="N98" s="5">
        <f t="shared" si="21"/>
        <v>0</v>
      </c>
      <c r="O98" s="10">
        <f t="shared" si="27"/>
        <v>-14.000000000000002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-3</v>
      </c>
      <c r="N99" s="5">
        <f t="shared" si="21"/>
        <v>0</v>
      </c>
      <c r="O99" s="10">
        <f t="shared" si="27"/>
        <v>-14.000000000000002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-3</v>
      </c>
      <c r="N100" s="5">
        <f t="shared" si="21"/>
        <v>0</v>
      </c>
      <c r="O100" s="10">
        <f t="shared" si="27"/>
        <v>-14.000000000000002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-14</v>
      </c>
      <c r="M101" s="9">
        <f t="shared" si="26"/>
        <v>-3</v>
      </c>
      <c r="N101" s="5">
        <f t="shared" si="21"/>
        <v>0</v>
      </c>
      <c r="O101" s="10">
        <f>O100+N101</f>
        <v>-14.000000000000002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18</v>
      </c>
      <c r="D103" s="9">
        <f t="shared" si="28"/>
        <v>8</v>
      </c>
      <c r="E103" s="9">
        <f t="shared" si="28"/>
        <v>4</v>
      </c>
      <c r="F103" s="9">
        <f t="shared" si="28"/>
        <v>0</v>
      </c>
      <c r="G103" s="9">
        <f t="shared" si="28"/>
        <v>24</v>
      </c>
      <c r="H103" s="9">
        <f t="shared" si="28"/>
        <v>12</v>
      </c>
      <c r="I103" s="9">
        <f t="shared" si="28"/>
        <v>9</v>
      </c>
      <c r="J103" s="9">
        <f t="shared" si="28"/>
        <v>-14</v>
      </c>
      <c r="K103" s="9">
        <f t="shared" si="28"/>
        <v>-3</v>
      </c>
      <c r="N103" s="5">
        <f>SUM(N4:N101)</f>
        <v>-14.000000000000002</v>
      </c>
      <c r="Q103" s="10">
        <f>SUM(Q4:Q101)</f>
        <v>50</v>
      </c>
      <c r="R103" s="10">
        <f>SUM(R4:R101)</f>
        <v>33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5" sqref="H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-25</v>
      </c>
      <c r="AA4" s="5">
        <f aca="true" t="shared" si="6" ref="AA4:AA17">Z4*100/$Z$18</f>
        <v>-500</v>
      </c>
      <c r="AB4" s="10">
        <f>SUM(Q4:Q10)+SUM(R4:R10)</f>
        <v>39</v>
      </c>
      <c r="AC4" s="10">
        <f>100*SUM(R4:R10)/AB4</f>
        <v>43.58974358974359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77</v>
      </c>
      <c r="W5"/>
      <c r="X5"/>
      <c r="Y5" s="1" t="s">
        <v>30</v>
      </c>
      <c r="Z5" s="10">
        <f>SUM(N11:N17)</f>
        <v>30</v>
      </c>
      <c r="AA5" s="5">
        <f t="shared" si="6"/>
        <v>600</v>
      </c>
      <c r="AB5" s="10">
        <f>SUM(Q11:Q17)+SUM(R11:R17)</f>
        <v>24</v>
      </c>
      <c r="AC5" s="10">
        <f>100*SUM(R11:R17)/AB5</f>
        <v>62.5</v>
      </c>
    </row>
    <row r="6" spans="1:29" ht="15">
      <c r="A6" s="12">
        <v>32749</v>
      </c>
      <c r="B6">
        <v>1</v>
      </c>
      <c r="C6">
        <v>3</v>
      </c>
      <c r="D6">
        <v>1</v>
      </c>
      <c r="E6">
        <v>1</v>
      </c>
      <c r="F6"/>
      <c r="G6">
        <v>4</v>
      </c>
      <c r="H6">
        <v>1</v>
      </c>
      <c r="I6"/>
      <c r="J6" s="9">
        <f t="shared" si="0"/>
        <v>-2</v>
      </c>
      <c r="K6" s="9">
        <f t="shared" si="1"/>
        <v>-3</v>
      </c>
      <c r="L6" s="9">
        <f t="shared" si="7"/>
        <v>-2</v>
      </c>
      <c r="M6" s="9">
        <f t="shared" si="8"/>
        <v>-3</v>
      </c>
      <c r="N6" s="5">
        <f t="shared" si="2"/>
        <v>-25</v>
      </c>
      <c r="O6" s="10">
        <f t="shared" si="9"/>
        <v>-25</v>
      </c>
      <c r="P6" s="5">
        <f t="shared" si="3"/>
        <v>-500</v>
      </c>
      <c r="Q6" s="9">
        <f t="shared" si="4"/>
        <v>8</v>
      </c>
      <c r="R6" s="9">
        <f t="shared" si="5"/>
        <v>3</v>
      </c>
      <c r="T6" s="8" t="s">
        <v>31</v>
      </c>
      <c r="V6" s="9">
        <f>Q103</f>
        <v>76</v>
      </c>
      <c r="W6"/>
      <c r="X6" s="1" t="s">
        <v>32</v>
      </c>
      <c r="Z6" s="10">
        <f>SUM(N18:N24)</f>
        <v>5</v>
      </c>
      <c r="AA6" s="5">
        <f t="shared" si="6"/>
        <v>100</v>
      </c>
      <c r="AB6" s="10">
        <f>SUM(Q18:Q24)+SUM(R18:R24)</f>
        <v>11</v>
      </c>
      <c r="AC6" s="10">
        <f>100*SUM(R18:R24)/AB6</f>
        <v>54.54545454545455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-2</v>
      </c>
      <c r="M7" s="9">
        <f t="shared" si="8"/>
        <v>-3</v>
      </c>
      <c r="N7" s="5">
        <f t="shared" si="2"/>
        <v>0</v>
      </c>
      <c r="O7" s="10">
        <f t="shared" si="9"/>
        <v>-25</v>
      </c>
      <c r="P7" s="5">
        <f t="shared" si="3"/>
        <v>-500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50.326797385620914</v>
      </c>
      <c r="W7"/>
      <c r="Y7" s="1" t="s">
        <v>34</v>
      </c>
      <c r="Z7" s="10">
        <f>SUM(N25:N31)</f>
        <v>20</v>
      </c>
      <c r="AA7" s="5">
        <f t="shared" si="6"/>
        <v>400</v>
      </c>
      <c r="AB7" s="10">
        <f>SUM(Q25:Q31)+SUM(R25:R31)</f>
        <v>10</v>
      </c>
      <c r="AC7" s="10">
        <f>100*SUM(R25:R31)/AB7</f>
        <v>70</v>
      </c>
    </row>
    <row r="8" spans="1:29" ht="15">
      <c r="A8" s="12">
        <v>32751</v>
      </c>
      <c r="B8"/>
      <c r="C8">
        <v>4</v>
      </c>
      <c r="D8">
        <v>1</v>
      </c>
      <c r="E8">
        <v>1</v>
      </c>
      <c r="F8"/>
      <c r="G8">
        <v>4</v>
      </c>
      <c r="H8">
        <v>2</v>
      </c>
      <c r="I8">
        <v>1</v>
      </c>
      <c r="J8" s="9">
        <f t="shared" si="0"/>
        <v>-2</v>
      </c>
      <c r="K8" s="9">
        <f t="shared" si="1"/>
        <v>-1</v>
      </c>
      <c r="L8" s="9">
        <f t="shared" si="7"/>
        <v>-4</v>
      </c>
      <c r="M8" s="9">
        <f t="shared" si="8"/>
        <v>-4</v>
      </c>
      <c r="N8" s="5">
        <f t="shared" si="2"/>
        <v>-15</v>
      </c>
      <c r="O8" s="10">
        <f t="shared" si="9"/>
        <v>-40</v>
      </c>
      <c r="P8" s="5">
        <f t="shared" si="3"/>
        <v>-800</v>
      </c>
      <c r="Q8" s="9">
        <f t="shared" si="4"/>
        <v>8</v>
      </c>
      <c r="R8" s="9">
        <f t="shared" si="5"/>
        <v>5</v>
      </c>
      <c r="W8"/>
      <c r="X8" s="1" t="s">
        <v>35</v>
      </c>
      <c r="Z8" s="10">
        <f>SUM(N32:N38)</f>
        <v>15</v>
      </c>
      <c r="AA8" s="5">
        <f t="shared" si="6"/>
        <v>300</v>
      </c>
      <c r="AB8" s="10">
        <f>SUM(Q32:Q38)+SUM(R32:R38)</f>
        <v>31</v>
      </c>
      <c r="AC8" s="10">
        <f>100*SUM(R32:R38)/AB8</f>
        <v>54.83870967741935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-4</v>
      </c>
      <c r="N9" s="5">
        <f t="shared" si="2"/>
        <v>0</v>
      </c>
      <c r="O9" s="10">
        <f t="shared" si="9"/>
        <v>-40</v>
      </c>
      <c r="P9" s="5">
        <f t="shared" si="3"/>
        <v>-800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5</v>
      </c>
      <c r="AA9" s="5">
        <f t="shared" si="6"/>
        <v>100</v>
      </c>
      <c r="AB9" s="10">
        <f>SUM(Q39:Q45)+SUM(R39:R45)</f>
        <v>11</v>
      </c>
      <c r="AC9" s="10">
        <f>100*SUM(R39:R45)/AB9</f>
        <v>54.54545454545455</v>
      </c>
    </row>
    <row r="10" spans="1:29" ht="15">
      <c r="A10" s="12">
        <v>32753</v>
      </c>
      <c r="B10" s="11"/>
      <c r="C10" s="11">
        <v>1</v>
      </c>
      <c r="D10" s="11">
        <v>4</v>
      </c>
      <c r="E10" s="11">
        <v>2</v>
      </c>
      <c r="F10" s="11"/>
      <c r="G10" s="11">
        <v>5</v>
      </c>
      <c r="H10" s="11">
        <v>2</v>
      </c>
      <c r="I10" s="11">
        <v>1</v>
      </c>
      <c r="J10" s="9">
        <f t="shared" si="0"/>
        <v>5</v>
      </c>
      <c r="K10" s="9">
        <f t="shared" si="1"/>
        <v>-2</v>
      </c>
      <c r="L10" s="9">
        <f t="shared" si="7"/>
        <v>1</v>
      </c>
      <c r="M10" s="9">
        <f t="shared" si="8"/>
        <v>-6</v>
      </c>
      <c r="N10" s="5">
        <f t="shared" si="2"/>
        <v>15</v>
      </c>
      <c r="O10" s="10">
        <f t="shared" si="9"/>
        <v>-25</v>
      </c>
      <c r="P10" s="5">
        <f t="shared" si="3"/>
        <v>-500</v>
      </c>
      <c r="Q10" s="9">
        <f t="shared" si="4"/>
        <v>6</v>
      </c>
      <c r="R10" s="9">
        <f t="shared" si="5"/>
        <v>9</v>
      </c>
      <c r="U10" s="8" t="s">
        <v>2</v>
      </c>
      <c r="V10" s="5">
        <f>100*(+E103/(E103+D103))</f>
        <v>39.53488372093023</v>
      </c>
      <c r="W10"/>
      <c r="X10" s="8" t="s">
        <v>38</v>
      </c>
      <c r="Z10" s="10">
        <f>SUM(N46:N52)</f>
        <v>-10</v>
      </c>
      <c r="AA10" s="5">
        <f t="shared" si="6"/>
        <v>-200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-6</v>
      </c>
      <c r="N11" s="5">
        <f t="shared" si="2"/>
        <v>0</v>
      </c>
      <c r="O11" s="10">
        <f t="shared" si="9"/>
        <v>-25</v>
      </c>
      <c r="P11" s="5">
        <f t="shared" si="3"/>
        <v>-500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61.76470588235294</v>
      </c>
      <c r="W11"/>
      <c r="Y11" s="8" t="s">
        <v>40</v>
      </c>
      <c r="Z11" s="10">
        <f>SUM(N53:N59)</f>
        <v>-20</v>
      </c>
      <c r="AA11" s="5">
        <f t="shared" si="6"/>
        <v>-400</v>
      </c>
      <c r="AB11" s="10">
        <f>SUM(Q53:Q59)+SUM(R53:R59)</f>
        <v>6</v>
      </c>
      <c r="AC11" s="10">
        <f>100*SUM(R53:R59)/AB11</f>
        <v>16.666666666666668</v>
      </c>
    </row>
    <row r="12" spans="1:29" ht="15">
      <c r="A12" s="12">
        <v>32755</v>
      </c>
      <c r="B12"/>
      <c r="C12"/>
      <c r="D12"/>
      <c r="E12">
        <v>2</v>
      </c>
      <c r="F12"/>
      <c r="G12">
        <v>1</v>
      </c>
      <c r="H12"/>
      <c r="I12">
        <v>3</v>
      </c>
      <c r="J12" s="9">
        <f t="shared" si="0"/>
        <v>2</v>
      </c>
      <c r="K12" s="9">
        <f t="shared" si="1"/>
        <v>2</v>
      </c>
      <c r="L12" s="9">
        <f t="shared" si="7"/>
        <v>3</v>
      </c>
      <c r="M12" s="9">
        <f t="shared" si="8"/>
        <v>-4</v>
      </c>
      <c r="N12" s="5">
        <f t="shared" si="2"/>
        <v>20</v>
      </c>
      <c r="O12" s="10">
        <f t="shared" si="9"/>
        <v>-5</v>
      </c>
      <c r="P12" s="5">
        <f t="shared" si="3"/>
        <v>-100</v>
      </c>
      <c r="Q12" s="9">
        <f t="shared" si="4"/>
        <v>1</v>
      </c>
      <c r="R12" s="9">
        <f t="shared" si="5"/>
        <v>5</v>
      </c>
      <c r="U12" s="8" t="s">
        <v>41</v>
      </c>
      <c r="V12" s="5">
        <f>100*((E103+I103)/(E103+D103+I103+H103))</f>
        <v>49.35064935064935</v>
      </c>
      <c r="W12"/>
      <c r="X12" s="8" t="s">
        <v>42</v>
      </c>
      <c r="Z12" s="10">
        <f>SUM(N60:N66)</f>
        <v>20</v>
      </c>
      <c r="AA12" s="5">
        <f t="shared" si="6"/>
        <v>400</v>
      </c>
      <c r="AB12" s="10">
        <f>SUM(Q60:Q66)+SUM(R60:R66)</f>
        <v>6</v>
      </c>
      <c r="AC12" s="10">
        <f>100*SUM(R60:R66)/AB12</f>
        <v>83.33333333333333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8"/>
        <v>-4</v>
      </c>
      <c r="N13" s="5">
        <f t="shared" si="2"/>
        <v>0</v>
      </c>
      <c r="O13" s="10">
        <f t="shared" si="9"/>
        <v>-5</v>
      </c>
      <c r="P13" s="5">
        <f t="shared" si="3"/>
        <v>-100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/>
      <c r="C14" s="11">
        <v>3</v>
      </c>
      <c r="D14" s="11">
        <v>1</v>
      </c>
      <c r="E14" s="11">
        <v>1</v>
      </c>
      <c r="F14" s="11">
        <v>1</v>
      </c>
      <c r="G14" s="11"/>
      <c r="H14" s="11">
        <v>1</v>
      </c>
      <c r="I14" s="11">
        <v>3</v>
      </c>
      <c r="J14" s="9">
        <f t="shared" si="0"/>
        <v>-1</v>
      </c>
      <c r="K14" s="9">
        <f t="shared" si="1"/>
        <v>3</v>
      </c>
      <c r="L14" s="9">
        <f t="shared" si="7"/>
        <v>2</v>
      </c>
      <c r="M14" s="9">
        <f t="shared" si="8"/>
        <v>-1</v>
      </c>
      <c r="N14" s="5">
        <f t="shared" si="2"/>
        <v>10</v>
      </c>
      <c r="O14" s="10">
        <f t="shared" si="9"/>
        <v>5</v>
      </c>
      <c r="P14" s="5">
        <f t="shared" si="3"/>
        <v>100</v>
      </c>
      <c r="Q14" s="9">
        <f t="shared" si="4"/>
        <v>4</v>
      </c>
      <c r="R14" s="9">
        <f t="shared" si="5"/>
        <v>6</v>
      </c>
      <c r="T14" s="8"/>
      <c r="W14"/>
      <c r="X14" s="8" t="s">
        <v>44</v>
      </c>
      <c r="Z14" s="10">
        <f>SUM(N74:N80)</f>
        <v>-30</v>
      </c>
      <c r="AA14" s="5">
        <f t="shared" si="6"/>
        <v>-600</v>
      </c>
      <c r="AB14" s="10">
        <f>SUM(Q74:Q80)+SUM(R74:R80)</f>
        <v>6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-1</v>
      </c>
      <c r="N15" s="5">
        <f t="shared" si="2"/>
        <v>0</v>
      </c>
      <c r="O15" s="10">
        <f t="shared" si="9"/>
        <v>5</v>
      </c>
      <c r="P15" s="5">
        <f t="shared" si="3"/>
        <v>100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2</v>
      </c>
      <c r="D16"/>
      <c r="E16"/>
      <c r="F16"/>
      <c r="G16">
        <v>2</v>
      </c>
      <c r="H16">
        <v>2</v>
      </c>
      <c r="I16">
        <v>1</v>
      </c>
      <c r="J16" s="9">
        <f t="shared" si="0"/>
        <v>-2</v>
      </c>
      <c r="K16" s="9">
        <f t="shared" si="1"/>
        <v>1</v>
      </c>
      <c r="L16" s="9">
        <f t="shared" si="7"/>
        <v>0</v>
      </c>
      <c r="M16" s="9">
        <f t="shared" si="8"/>
        <v>0</v>
      </c>
      <c r="N16" s="5">
        <f t="shared" si="2"/>
        <v>-5</v>
      </c>
      <c r="O16" s="10">
        <f t="shared" si="9"/>
        <v>0</v>
      </c>
      <c r="P16" s="5">
        <f t="shared" si="3"/>
        <v>0</v>
      </c>
      <c r="Q16" s="9">
        <f t="shared" si="4"/>
        <v>4</v>
      </c>
      <c r="R16" s="9">
        <f t="shared" si="5"/>
        <v>3</v>
      </c>
      <c r="X16" s="8" t="s">
        <v>46</v>
      </c>
      <c r="Z16" s="10">
        <f>SUM(N88:N94)</f>
        <v>-5</v>
      </c>
      <c r="AA16" s="5">
        <f t="shared" si="6"/>
        <v>-100</v>
      </c>
      <c r="AB16" s="10">
        <f>SUM(Q88:Q94)+SUM(R88:R94)</f>
        <v>3</v>
      </c>
      <c r="AC16" s="10">
        <f>100*SUM(R88:R94)/AB16</f>
        <v>33.333333333333336</v>
      </c>
    </row>
    <row r="17" spans="1:29" ht="15">
      <c r="A17" s="12">
        <v>32760</v>
      </c>
      <c r="B17" s="11"/>
      <c r="C17"/>
      <c r="D17" s="11">
        <v>1</v>
      </c>
      <c r="E17" s="11"/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8"/>
        <v>0</v>
      </c>
      <c r="N17" s="5">
        <f t="shared" si="2"/>
        <v>5</v>
      </c>
      <c r="O17" s="10">
        <f t="shared" si="9"/>
        <v>5</v>
      </c>
      <c r="P17" s="5">
        <f t="shared" si="3"/>
        <v>100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0</v>
      </c>
      <c r="N18" s="5">
        <f t="shared" si="2"/>
        <v>0</v>
      </c>
      <c r="O18" s="10">
        <f t="shared" si="9"/>
        <v>5</v>
      </c>
      <c r="P18" s="5">
        <f t="shared" si="3"/>
        <v>100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5</v>
      </c>
      <c r="AA18" s="9">
        <f>SUM(AA4:AA17)</f>
        <v>100</v>
      </c>
    </row>
    <row r="19" spans="1:29" ht="15">
      <c r="A19" s="12">
        <v>32762</v>
      </c>
      <c r="B19"/>
      <c r="C19">
        <v>2</v>
      </c>
      <c r="D19"/>
      <c r="E19">
        <v>1</v>
      </c>
      <c r="F19"/>
      <c r="G19">
        <v>2</v>
      </c>
      <c r="H19">
        <v>1</v>
      </c>
      <c r="I19">
        <v>2</v>
      </c>
      <c r="J19" s="9">
        <f t="shared" si="0"/>
        <v>-1</v>
      </c>
      <c r="K19" s="9">
        <f t="shared" si="1"/>
        <v>1</v>
      </c>
      <c r="L19" s="9">
        <f t="shared" si="7"/>
        <v>0</v>
      </c>
      <c r="M19" s="9">
        <f t="shared" si="8"/>
        <v>1</v>
      </c>
      <c r="N19" s="5">
        <f t="shared" si="2"/>
        <v>0</v>
      </c>
      <c r="O19" s="10">
        <f t="shared" si="9"/>
        <v>5</v>
      </c>
      <c r="P19" s="5">
        <f t="shared" si="3"/>
        <v>100</v>
      </c>
      <c r="Q19" s="9">
        <f t="shared" si="4"/>
        <v>4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1</v>
      </c>
      <c r="N20" s="5">
        <f t="shared" si="2"/>
        <v>0</v>
      </c>
      <c r="O20" s="10">
        <f t="shared" si="9"/>
        <v>5</v>
      </c>
      <c r="P20" s="5">
        <f t="shared" si="3"/>
        <v>100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1</v>
      </c>
      <c r="N21" s="5">
        <f t="shared" si="2"/>
        <v>0</v>
      </c>
      <c r="O21" s="10">
        <f t="shared" si="9"/>
        <v>5</v>
      </c>
      <c r="P21" s="5">
        <f t="shared" si="3"/>
        <v>100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1</v>
      </c>
      <c r="N22" s="5">
        <f t="shared" si="2"/>
        <v>0</v>
      </c>
      <c r="O22" s="10">
        <f t="shared" si="9"/>
        <v>5</v>
      </c>
      <c r="P22" s="5">
        <f t="shared" si="3"/>
        <v>100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1</v>
      </c>
      <c r="N23" s="5">
        <f t="shared" si="2"/>
        <v>0</v>
      </c>
      <c r="O23" s="10">
        <f t="shared" si="9"/>
        <v>5</v>
      </c>
      <c r="P23" s="5">
        <f t="shared" si="3"/>
        <v>100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>
        <v>1</v>
      </c>
      <c r="F24" s="11"/>
      <c r="G24"/>
      <c r="H24" s="11"/>
      <c r="I24" s="11">
        <v>1</v>
      </c>
      <c r="J24" s="9">
        <f t="shared" si="0"/>
        <v>0</v>
      </c>
      <c r="K24" s="9">
        <f t="shared" si="1"/>
        <v>1</v>
      </c>
      <c r="L24" s="9">
        <f t="shared" si="7"/>
        <v>0</v>
      </c>
      <c r="M24" s="9">
        <f t="shared" si="8"/>
        <v>2</v>
      </c>
      <c r="N24" s="5">
        <f t="shared" si="2"/>
        <v>5</v>
      </c>
      <c r="O24" s="10">
        <f t="shared" si="9"/>
        <v>10</v>
      </c>
      <c r="P24" s="5">
        <f t="shared" si="3"/>
        <v>200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2</v>
      </c>
      <c r="N25" s="5">
        <f t="shared" si="2"/>
        <v>0</v>
      </c>
      <c r="O25" s="10">
        <f t="shared" si="9"/>
        <v>10</v>
      </c>
      <c r="P25" s="5">
        <f t="shared" si="3"/>
        <v>200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2</v>
      </c>
      <c r="N26" s="5">
        <f t="shared" si="2"/>
        <v>0</v>
      </c>
      <c r="O26" s="10">
        <f t="shared" si="9"/>
        <v>10</v>
      </c>
      <c r="P26" s="5">
        <f t="shared" si="3"/>
        <v>200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2</v>
      </c>
      <c r="N27" s="5">
        <f t="shared" si="2"/>
        <v>0</v>
      </c>
      <c r="O27" s="10">
        <f t="shared" si="9"/>
        <v>10</v>
      </c>
      <c r="P27" s="5">
        <f t="shared" si="3"/>
        <v>200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2</v>
      </c>
      <c r="N28" s="5">
        <f t="shared" si="2"/>
        <v>0</v>
      </c>
      <c r="O28" s="10">
        <f t="shared" si="9"/>
        <v>10</v>
      </c>
      <c r="P28" s="5">
        <f t="shared" si="3"/>
        <v>200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/>
      <c r="H29"/>
      <c r="I29">
        <v>2</v>
      </c>
      <c r="J29" s="9">
        <f t="shared" si="0"/>
        <v>0</v>
      </c>
      <c r="K29" s="9">
        <f t="shared" si="1"/>
        <v>2</v>
      </c>
      <c r="L29" s="9">
        <f t="shared" si="7"/>
        <v>0</v>
      </c>
      <c r="M29" s="9">
        <f t="shared" si="8"/>
        <v>4</v>
      </c>
      <c r="N29" s="5">
        <f t="shared" si="2"/>
        <v>10</v>
      </c>
      <c r="O29" s="10">
        <f t="shared" si="9"/>
        <v>20</v>
      </c>
      <c r="P29" s="5">
        <f t="shared" si="3"/>
        <v>400</v>
      </c>
      <c r="Q29" s="9">
        <f t="shared" si="4"/>
        <v>1</v>
      </c>
      <c r="R29" s="9">
        <f t="shared" si="5"/>
        <v>3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4</v>
      </c>
      <c r="N30" s="5">
        <f t="shared" si="2"/>
        <v>0</v>
      </c>
      <c r="O30" s="10">
        <f t="shared" si="9"/>
        <v>20</v>
      </c>
      <c r="P30" s="5">
        <f t="shared" si="3"/>
        <v>400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2</v>
      </c>
      <c r="D31" s="11">
        <v>2</v>
      </c>
      <c r="E31" s="11">
        <v>1</v>
      </c>
      <c r="F31"/>
      <c r="G31" s="11"/>
      <c r="H31" s="11"/>
      <c r="I31" s="11">
        <v>1</v>
      </c>
      <c r="J31" s="9">
        <f t="shared" si="0"/>
        <v>1</v>
      </c>
      <c r="K31" s="9">
        <f t="shared" si="1"/>
        <v>1</v>
      </c>
      <c r="L31" s="9">
        <f t="shared" si="7"/>
        <v>1</v>
      </c>
      <c r="M31" s="9">
        <f t="shared" si="8"/>
        <v>5</v>
      </c>
      <c r="N31" s="5">
        <f t="shared" si="2"/>
        <v>10</v>
      </c>
      <c r="O31" s="10">
        <f t="shared" si="9"/>
        <v>30</v>
      </c>
      <c r="P31" s="5">
        <f t="shared" si="3"/>
        <v>600</v>
      </c>
      <c r="Q31" s="9">
        <f t="shared" si="4"/>
        <v>2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5</v>
      </c>
      <c r="N32" s="5">
        <f t="shared" si="2"/>
        <v>0</v>
      </c>
      <c r="O32" s="10">
        <f t="shared" si="9"/>
        <v>30</v>
      </c>
      <c r="P32" s="5">
        <f t="shared" si="3"/>
        <v>600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7"/>
        <v>1</v>
      </c>
      <c r="M33" s="9">
        <f t="shared" si="8"/>
        <v>6</v>
      </c>
      <c r="N33" s="5">
        <f t="shared" si="2"/>
        <v>5</v>
      </c>
      <c r="O33" s="10">
        <f t="shared" si="9"/>
        <v>35</v>
      </c>
      <c r="P33" s="5">
        <f t="shared" si="3"/>
        <v>700</v>
      </c>
      <c r="Q33" s="9">
        <f t="shared" si="4"/>
        <v>0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6</v>
      </c>
      <c r="N34" s="5">
        <f t="shared" si="2"/>
        <v>0</v>
      </c>
      <c r="O34" s="10">
        <f t="shared" si="9"/>
        <v>35</v>
      </c>
      <c r="P34" s="5">
        <f t="shared" si="3"/>
        <v>700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>
        <v>1</v>
      </c>
      <c r="C35">
        <v>5</v>
      </c>
      <c r="D35">
        <v>4</v>
      </c>
      <c r="E35"/>
      <c r="F35">
        <v>1</v>
      </c>
      <c r="G35">
        <v>1</v>
      </c>
      <c r="H35"/>
      <c r="I35"/>
      <c r="J35" s="9">
        <f t="shared" si="0"/>
        <v>-2</v>
      </c>
      <c r="K35" s="9">
        <f t="shared" si="1"/>
        <v>-2</v>
      </c>
      <c r="L35" s="9">
        <f t="shared" si="7"/>
        <v>-1</v>
      </c>
      <c r="M35" s="9">
        <f t="shared" si="8"/>
        <v>4</v>
      </c>
      <c r="N35" s="5">
        <f t="shared" si="2"/>
        <v>-20</v>
      </c>
      <c r="O35" s="10">
        <f t="shared" si="9"/>
        <v>15</v>
      </c>
      <c r="P35" s="5">
        <f t="shared" si="3"/>
        <v>300</v>
      </c>
      <c r="Q35" s="9">
        <f t="shared" si="4"/>
        <v>8</v>
      </c>
      <c r="R35" s="9">
        <f t="shared" si="5"/>
        <v>4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15</v>
      </c>
      <c r="P36" s="5">
        <f aca="true" t="shared" si="13" ref="P36:P67">O36*100/$N$103</f>
        <v>300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>
        <v>1</v>
      </c>
      <c r="C37">
        <v>1</v>
      </c>
      <c r="D37">
        <v>5</v>
      </c>
      <c r="E37">
        <v>1</v>
      </c>
      <c r="F37">
        <v>1</v>
      </c>
      <c r="G37"/>
      <c r="H37"/>
      <c r="I37">
        <v>2</v>
      </c>
      <c r="J37" s="9">
        <f t="shared" si="10"/>
        <v>4</v>
      </c>
      <c r="K37" s="9">
        <f t="shared" si="11"/>
        <v>1</v>
      </c>
      <c r="L37" s="9">
        <f aca="true" t="shared" si="16" ref="L37:L68">L36+J37</f>
        <v>3</v>
      </c>
      <c r="M37" s="9">
        <f aca="true" t="shared" si="17" ref="M37:M68">M36+K37</f>
        <v>5</v>
      </c>
      <c r="N37" s="5">
        <f t="shared" si="12"/>
        <v>25</v>
      </c>
      <c r="O37" s="10">
        <f aca="true" t="shared" si="18" ref="O37:O68">O36+N37</f>
        <v>40</v>
      </c>
      <c r="P37" s="5">
        <f t="shared" si="13"/>
        <v>800</v>
      </c>
      <c r="Q37" s="9">
        <f t="shared" si="14"/>
        <v>3</v>
      </c>
      <c r="R37" s="9">
        <f t="shared" si="15"/>
        <v>8</v>
      </c>
    </row>
    <row r="38" spans="1:18" ht="15">
      <c r="A38" s="12">
        <v>32781</v>
      </c>
      <c r="B38"/>
      <c r="C38"/>
      <c r="D38" s="11">
        <v>2</v>
      </c>
      <c r="E38" s="11">
        <v>1</v>
      </c>
      <c r="F38">
        <v>1</v>
      </c>
      <c r="G38">
        <v>2</v>
      </c>
      <c r="H38" s="11">
        <v>1</v>
      </c>
      <c r="I38" s="11"/>
      <c r="J38" s="9">
        <f t="shared" si="10"/>
        <v>3</v>
      </c>
      <c r="K38" s="9">
        <f t="shared" si="11"/>
        <v>-2</v>
      </c>
      <c r="L38" s="9">
        <f t="shared" si="16"/>
        <v>6</v>
      </c>
      <c r="M38" s="9">
        <f t="shared" si="17"/>
        <v>3</v>
      </c>
      <c r="N38" s="5">
        <f t="shared" si="12"/>
        <v>5</v>
      </c>
      <c r="O38" s="10">
        <f t="shared" si="18"/>
        <v>45</v>
      </c>
      <c r="P38" s="5">
        <f t="shared" si="13"/>
        <v>900</v>
      </c>
      <c r="Q38" s="9">
        <f t="shared" si="14"/>
        <v>3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6</v>
      </c>
      <c r="M39" s="9">
        <f t="shared" si="17"/>
        <v>3</v>
      </c>
      <c r="N39" s="5">
        <f t="shared" si="12"/>
        <v>0</v>
      </c>
      <c r="O39" s="10">
        <f t="shared" si="18"/>
        <v>45</v>
      </c>
      <c r="P39" s="5">
        <f t="shared" si="13"/>
        <v>900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6</v>
      </c>
      <c r="M40" s="9">
        <f t="shared" si="17"/>
        <v>3</v>
      </c>
      <c r="N40" s="5">
        <f t="shared" si="12"/>
        <v>0</v>
      </c>
      <c r="O40" s="10">
        <f t="shared" si="18"/>
        <v>45</v>
      </c>
      <c r="P40" s="5">
        <f t="shared" si="13"/>
        <v>900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3</v>
      </c>
      <c r="E41"/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8</v>
      </c>
      <c r="M41" s="9">
        <f t="shared" si="17"/>
        <v>3</v>
      </c>
      <c r="N41" s="5">
        <f t="shared" si="12"/>
        <v>10</v>
      </c>
      <c r="O41" s="10">
        <f t="shared" si="18"/>
        <v>55</v>
      </c>
      <c r="P41" s="5">
        <f t="shared" si="13"/>
        <v>1100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8</v>
      </c>
      <c r="M42" s="9">
        <f t="shared" si="17"/>
        <v>3</v>
      </c>
      <c r="N42" s="5">
        <f t="shared" si="12"/>
        <v>0</v>
      </c>
      <c r="O42" s="10">
        <f t="shared" si="18"/>
        <v>55</v>
      </c>
      <c r="P42" s="5">
        <f t="shared" si="13"/>
        <v>1100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1</v>
      </c>
      <c r="E43"/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9</v>
      </c>
      <c r="M43" s="9">
        <f t="shared" si="17"/>
        <v>3</v>
      </c>
      <c r="N43" s="5">
        <f t="shared" si="12"/>
        <v>5</v>
      </c>
      <c r="O43" s="10">
        <f t="shared" si="18"/>
        <v>60</v>
      </c>
      <c r="P43" s="5">
        <f t="shared" si="13"/>
        <v>1200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3</v>
      </c>
      <c r="N44" s="5">
        <f t="shared" si="12"/>
        <v>0</v>
      </c>
      <c r="O44" s="10">
        <f t="shared" si="18"/>
        <v>60</v>
      </c>
      <c r="P44" s="5">
        <f t="shared" si="13"/>
        <v>1200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>
        <v>1</v>
      </c>
      <c r="F45">
        <v>1</v>
      </c>
      <c r="G45">
        <v>2</v>
      </c>
      <c r="H45" s="11"/>
      <c r="I45" s="11"/>
      <c r="J45" s="9">
        <f t="shared" si="10"/>
        <v>1</v>
      </c>
      <c r="K45" s="9">
        <f t="shared" si="11"/>
        <v>-3</v>
      </c>
      <c r="L45" s="9">
        <f t="shared" si="16"/>
        <v>10</v>
      </c>
      <c r="M45" s="9">
        <f t="shared" si="17"/>
        <v>0</v>
      </c>
      <c r="N45" s="5">
        <f t="shared" si="12"/>
        <v>-10</v>
      </c>
      <c r="O45" s="10">
        <f t="shared" si="18"/>
        <v>50</v>
      </c>
      <c r="P45" s="5">
        <f t="shared" si="13"/>
        <v>1000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0</v>
      </c>
      <c r="N46" s="5">
        <f t="shared" si="12"/>
        <v>0</v>
      </c>
      <c r="O46" s="10">
        <f t="shared" si="18"/>
        <v>50</v>
      </c>
      <c r="P46" s="5">
        <f t="shared" si="13"/>
        <v>1000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>
        <v>1</v>
      </c>
      <c r="D47"/>
      <c r="E47"/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6"/>
        <v>9</v>
      </c>
      <c r="M47" s="9">
        <f t="shared" si="17"/>
        <v>0</v>
      </c>
      <c r="N47" s="5">
        <f t="shared" si="12"/>
        <v>-5</v>
      </c>
      <c r="O47" s="10">
        <f t="shared" si="18"/>
        <v>45</v>
      </c>
      <c r="P47" s="5">
        <f t="shared" si="13"/>
        <v>900</v>
      </c>
      <c r="Q47" s="9">
        <f t="shared" si="14"/>
        <v>1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9</v>
      </c>
      <c r="M48" s="9">
        <f t="shared" si="17"/>
        <v>0</v>
      </c>
      <c r="N48" s="5">
        <f t="shared" si="12"/>
        <v>0</v>
      </c>
      <c r="O48" s="10">
        <f t="shared" si="18"/>
        <v>45</v>
      </c>
      <c r="P48" s="5">
        <f t="shared" si="13"/>
        <v>900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9</v>
      </c>
      <c r="M49" s="9">
        <f t="shared" si="17"/>
        <v>0</v>
      </c>
      <c r="N49" s="5">
        <f t="shared" si="12"/>
        <v>0</v>
      </c>
      <c r="O49" s="10">
        <f t="shared" si="18"/>
        <v>45</v>
      </c>
      <c r="P49" s="5">
        <f t="shared" si="13"/>
        <v>900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9</v>
      </c>
      <c r="M50" s="9">
        <f t="shared" si="17"/>
        <v>0</v>
      </c>
      <c r="N50" s="5">
        <f t="shared" si="12"/>
        <v>0</v>
      </c>
      <c r="O50" s="10">
        <f t="shared" si="18"/>
        <v>45</v>
      </c>
      <c r="P50" s="5">
        <f t="shared" si="13"/>
        <v>900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9</v>
      </c>
      <c r="M51" s="9">
        <f t="shared" si="17"/>
        <v>0</v>
      </c>
      <c r="N51" s="5">
        <f t="shared" si="12"/>
        <v>0</v>
      </c>
      <c r="O51" s="10">
        <f t="shared" si="18"/>
        <v>45</v>
      </c>
      <c r="P51" s="5">
        <f t="shared" si="13"/>
        <v>900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>
        <v>1</v>
      </c>
      <c r="G52">
        <v>1</v>
      </c>
      <c r="H52" s="11"/>
      <c r="I52" s="11"/>
      <c r="J52" s="9">
        <f t="shared" si="10"/>
        <v>1</v>
      </c>
      <c r="K52" s="9">
        <f t="shared" si="11"/>
        <v>-2</v>
      </c>
      <c r="L52" s="9">
        <f t="shared" si="16"/>
        <v>10</v>
      </c>
      <c r="M52" s="9">
        <f t="shared" si="17"/>
        <v>-2</v>
      </c>
      <c r="N52" s="5">
        <f t="shared" si="12"/>
        <v>-5</v>
      </c>
      <c r="O52" s="10">
        <f t="shared" si="18"/>
        <v>40</v>
      </c>
      <c r="P52" s="5">
        <f t="shared" si="13"/>
        <v>800</v>
      </c>
      <c r="Q52" s="9">
        <f t="shared" si="14"/>
        <v>2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-2</v>
      </c>
      <c r="N53" s="5">
        <f t="shared" si="12"/>
        <v>0</v>
      </c>
      <c r="O53" s="10">
        <f t="shared" si="18"/>
        <v>40</v>
      </c>
      <c r="P53" s="5">
        <f t="shared" si="13"/>
        <v>800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-2</v>
      </c>
      <c r="N54" s="5">
        <f t="shared" si="12"/>
        <v>0</v>
      </c>
      <c r="O54" s="10">
        <f t="shared" si="18"/>
        <v>40</v>
      </c>
      <c r="P54" s="5">
        <f t="shared" si="13"/>
        <v>800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10</v>
      </c>
      <c r="M55" s="9">
        <f t="shared" si="17"/>
        <v>-2</v>
      </c>
      <c r="N55" s="5">
        <f t="shared" si="12"/>
        <v>0</v>
      </c>
      <c r="O55" s="10">
        <f t="shared" si="18"/>
        <v>40</v>
      </c>
      <c r="P55" s="5">
        <f t="shared" si="13"/>
        <v>800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10</v>
      </c>
      <c r="M56" s="9">
        <f t="shared" si="17"/>
        <v>-2</v>
      </c>
      <c r="N56" s="5">
        <f t="shared" si="12"/>
        <v>0</v>
      </c>
      <c r="O56" s="10">
        <f t="shared" si="18"/>
        <v>40</v>
      </c>
      <c r="P56" s="5">
        <f t="shared" si="13"/>
        <v>800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3</v>
      </c>
      <c r="C57">
        <v>1</v>
      </c>
      <c r="D57"/>
      <c r="E57"/>
      <c r="F57"/>
      <c r="G57"/>
      <c r="H57"/>
      <c r="I57"/>
      <c r="J57" s="9">
        <f t="shared" si="10"/>
        <v>-4</v>
      </c>
      <c r="K57" s="9">
        <f t="shared" si="11"/>
        <v>0</v>
      </c>
      <c r="L57" s="9">
        <f t="shared" si="16"/>
        <v>6</v>
      </c>
      <c r="M57" s="9">
        <f t="shared" si="17"/>
        <v>-2</v>
      </c>
      <c r="N57" s="5">
        <f t="shared" si="12"/>
        <v>-20</v>
      </c>
      <c r="O57" s="10">
        <f t="shared" si="18"/>
        <v>20</v>
      </c>
      <c r="P57" s="5">
        <f t="shared" si="13"/>
        <v>400</v>
      </c>
      <c r="Q57" s="9">
        <f t="shared" si="14"/>
        <v>4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6</v>
      </c>
      <c r="M58" s="9">
        <f t="shared" si="17"/>
        <v>-2</v>
      </c>
      <c r="N58" s="5">
        <f t="shared" si="12"/>
        <v>0</v>
      </c>
      <c r="O58" s="10">
        <f t="shared" si="18"/>
        <v>20</v>
      </c>
      <c r="P58" s="5">
        <f t="shared" si="13"/>
        <v>400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/>
      <c r="J59" s="9">
        <f t="shared" si="10"/>
        <v>0</v>
      </c>
      <c r="K59" s="9">
        <f t="shared" si="11"/>
        <v>0</v>
      </c>
      <c r="L59" s="9">
        <f t="shared" si="16"/>
        <v>6</v>
      </c>
      <c r="M59" s="9">
        <f t="shared" si="17"/>
        <v>-2</v>
      </c>
      <c r="N59" s="5">
        <f t="shared" si="12"/>
        <v>0</v>
      </c>
      <c r="O59" s="10">
        <f t="shared" si="18"/>
        <v>20</v>
      </c>
      <c r="P59" s="5">
        <f t="shared" si="13"/>
        <v>400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6</v>
      </c>
      <c r="M60" s="9">
        <f t="shared" si="17"/>
        <v>-2</v>
      </c>
      <c r="N60" s="5">
        <f t="shared" si="12"/>
        <v>0</v>
      </c>
      <c r="O60" s="10">
        <f t="shared" si="18"/>
        <v>20</v>
      </c>
      <c r="P60" s="5">
        <f t="shared" si="13"/>
        <v>400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>
        <v>1</v>
      </c>
      <c r="F61"/>
      <c r="G61"/>
      <c r="H61"/>
      <c r="I61">
        <v>1</v>
      </c>
      <c r="J61" s="9">
        <f t="shared" si="10"/>
        <v>1</v>
      </c>
      <c r="K61" s="9">
        <f t="shared" si="11"/>
        <v>1</v>
      </c>
      <c r="L61" s="9">
        <f t="shared" si="16"/>
        <v>7</v>
      </c>
      <c r="M61" s="9">
        <f t="shared" si="17"/>
        <v>-1</v>
      </c>
      <c r="N61" s="5">
        <f t="shared" si="12"/>
        <v>10</v>
      </c>
      <c r="O61" s="10">
        <f t="shared" si="18"/>
        <v>30</v>
      </c>
      <c r="P61" s="5">
        <f t="shared" si="13"/>
        <v>600</v>
      </c>
      <c r="Q61" s="9">
        <f t="shared" si="14"/>
        <v>0</v>
      </c>
      <c r="R61" s="9">
        <f t="shared" si="15"/>
        <v>2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7</v>
      </c>
      <c r="M62" s="9">
        <f t="shared" si="17"/>
        <v>-1</v>
      </c>
      <c r="N62" s="5">
        <f t="shared" si="12"/>
        <v>0</v>
      </c>
      <c r="O62" s="10">
        <f t="shared" si="18"/>
        <v>30</v>
      </c>
      <c r="P62" s="5">
        <f t="shared" si="13"/>
        <v>600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7</v>
      </c>
      <c r="M63" s="9">
        <f t="shared" si="17"/>
        <v>-1</v>
      </c>
      <c r="N63" s="5">
        <f t="shared" si="12"/>
        <v>0</v>
      </c>
      <c r="O63" s="10">
        <f t="shared" si="18"/>
        <v>30</v>
      </c>
      <c r="P63" s="5">
        <f t="shared" si="13"/>
        <v>600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/>
      <c r="D64"/>
      <c r="E64">
        <v>1</v>
      </c>
      <c r="F64"/>
      <c r="G64"/>
      <c r="H64">
        <v>1</v>
      </c>
      <c r="I64">
        <v>1</v>
      </c>
      <c r="J64" s="9">
        <f t="shared" si="10"/>
        <v>0</v>
      </c>
      <c r="K64" s="9">
        <f t="shared" si="11"/>
        <v>2</v>
      </c>
      <c r="L64" s="9">
        <f t="shared" si="16"/>
        <v>7</v>
      </c>
      <c r="M64" s="9">
        <f t="shared" si="17"/>
        <v>1</v>
      </c>
      <c r="N64" s="5">
        <f t="shared" si="12"/>
        <v>10</v>
      </c>
      <c r="O64" s="10">
        <f t="shared" si="18"/>
        <v>40</v>
      </c>
      <c r="P64" s="5">
        <f t="shared" si="13"/>
        <v>800</v>
      </c>
      <c r="Q64" s="9">
        <f t="shared" si="14"/>
        <v>1</v>
      </c>
      <c r="R64" s="9">
        <f t="shared" si="15"/>
        <v>3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7</v>
      </c>
      <c r="M65" s="9">
        <f t="shared" si="17"/>
        <v>1</v>
      </c>
      <c r="N65" s="5">
        <f t="shared" si="12"/>
        <v>0</v>
      </c>
      <c r="O65" s="10">
        <f t="shared" si="18"/>
        <v>40</v>
      </c>
      <c r="P65" s="5">
        <f t="shared" si="13"/>
        <v>800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7</v>
      </c>
      <c r="M66" s="9">
        <f t="shared" si="17"/>
        <v>1</v>
      </c>
      <c r="N66" s="5">
        <f t="shared" si="12"/>
        <v>0</v>
      </c>
      <c r="O66" s="10">
        <f t="shared" si="18"/>
        <v>40</v>
      </c>
      <c r="P66" s="5">
        <f t="shared" si="13"/>
        <v>800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7</v>
      </c>
      <c r="M67" s="9">
        <f t="shared" si="17"/>
        <v>1</v>
      </c>
      <c r="N67" s="5">
        <f t="shared" si="12"/>
        <v>0</v>
      </c>
      <c r="O67" s="10">
        <f t="shared" si="18"/>
        <v>40</v>
      </c>
      <c r="P67" s="5">
        <f t="shared" si="13"/>
        <v>800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7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40</v>
      </c>
      <c r="P68" s="5">
        <f aca="true" t="shared" si="22" ref="P68:P99">O68*100/$N$103</f>
        <v>800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7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40</v>
      </c>
      <c r="P69" s="5">
        <f t="shared" si="22"/>
        <v>800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7</v>
      </c>
      <c r="M70" s="9">
        <f t="shared" si="26"/>
        <v>1</v>
      </c>
      <c r="N70" s="5">
        <f t="shared" si="21"/>
        <v>0</v>
      </c>
      <c r="O70" s="10">
        <f t="shared" si="27"/>
        <v>40</v>
      </c>
      <c r="P70" s="5">
        <f t="shared" si="22"/>
        <v>800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>
        <v>1</v>
      </c>
      <c r="E71"/>
      <c r="F71">
        <v>1</v>
      </c>
      <c r="G71"/>
      <c r="H71"/>
      <c r="I71"/>
      <c r="J71" s="9">
        <f t="shared" si="19"/>
        <v>1</v>
      </c>
      <c r="K71" s="9">
        <f t="shared" si="20"/>
        <v>-1</v>
      </c>
      <c r="L71" s="9">
        <f t="shared" si="25"/>
        <v>8</v>
      </c>
      <c r="M71" s="9">
        <f t="shared" si="26"/>
        <v>0</v>
      </c>
      <c r="N71" s="5">
        <f t="shared" si="21"/>
        <v>0</v>
      </c>
      <c r="O71" s="10">
        <f t="shared" si="27"/>
        <v>40</v>
      </c>
      <c r="P71" s="5">
        <f t="shared" si="22"/>
        <v>800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</v>
      </c>
      <c r="M72" s="9">
        <f t="shared" si="26"/>
        <v>0</v>
      </c>
      <c r="N72" s="5">
        <f t="shared" si="21"/>
        <v>0</v>
      </c>
      <c r="O72" s="10">
        <f t="shared" si="27"/>
        <v>40</v>
      </c>
      <c r="P72" s="5">
        <f t="shared" si="22"/>
        <v>800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0</v>
      </c>
      <c r="N73" s="5">
        <f t="shared" si="21"/>
        <v>0</v>
      </c>
      <c r="O73" s="10">
        <f t="shared" si="27"/>
        <v>40</v>
      </c>
      <c r="P73" s="5">
        <f t="shared" si="22"/>
        <v>800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0</v>
      </c>
      <c r="N74" s="5">
        <f t="shared" si="21"/>
        <v>0</v>
      </c>
      <c r="O74" s="10">
        <f t="shared" si="27"/>
        <v>40</v>
      </c>
      <c r="P74" s="5">
        <f t="shared" si="22"/>
        <v>800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>
        <v>1</v>
      </c>
      <c r="D75"/>
      <c r="E75"/>
      <c r="F75"/>
      <c r="G75">
        <v>1</v>
      </c>
      <c r="H75"/>
      <c r="I75"/>
      <c r="J75" s="9">
        <f t="shared" si="19"/>
        <v>-1</v>
      </c>
      <c r="K75" s="9">
        <f t="shared" si="20"/>
        <v>-1</v>
      </c>
      <c r="L75" s="9">
        <f t="shared" si="25"/>
        <v>7</v>
      </c>
      <c r="M75" s="9">
        <f t="shared" si="26"/>
        <v>-1</v>
      </c>
      <c r="N75" s="5">
        <f t="shared" si="21"/>
        <v>-10</v>
      </c>
      <c r="O75" s="10">
        <f t="shared" si="27"/>
        <v>30</v>
      </c>
      <c r="P75" s="5">
        <f t="shared" si="22"/>
        <v>600</v>
      </c>
      <c r="Q75" s="9">
        <f t="shared" si="23"/>
        <v>2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7</v>
      </c>
      <c r="M76" s="9">
        <f t="shared" si="26"/>
        <v>-1</v>
      </c>
      <c r="N76" s="5">
        <f t="shared" si="21"/>
        <v>0</v>
      </c>
      <c r="O76" s="10">
        <f t="shared" si="27"/>
        <v>30</v>
      </c>
      <c r="P76" s="5">
        <f t="shared" si="22"/>
        <v>600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7</v>
      </c>
      <c r="M77" s="9">
        <f t="shared" si="26"/>
        <v>-1</v>
      </c>
      <c r="N77" s="5">
        <f t="shared" si="21"/>
        <v>0</v>
      </c>
      <c r="O77" s="10">
        <f t="shared" si="27"/>
        <v>30</v>
      </c>
      <c r="P77" s="5">
        <f t="shared" si="22"/>
        <v>600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>
        <v>3</v>
      </c>
      <c r="H78" s="11"/>
      <c r="I78"/>
      <c r="J78" s="9">
        <f t="shared" si="19"/>
        <v>0</v>
      </c>
      <c r="K78" s="9">
        <f t="shared" si="20"/>
        <v>-4</v>
      </c>
      <c r="L78" s="9">
        <f t="shared" si="25"/>
        <v>7</v>
      </c>
      <c r="M78" s="9">
        <f t="shared" si="26"/>
        <v>-5</v>
      </c>
      <c r="N78" s="5">
        <f t="shared" si="21"/>
        <v>-20</v>
      </c>
      <c r="O78" s="10">
        <f t="shared" si="27"/>
        <v>10</v>
      </c>
      <c r="P78" s="5">
        <f t="shared" si="22"/>
        <v>200</v>
      </c>
      <c r="Q78" s="9">
        <f t="shared" si="23"/>
        <v>4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7</v>
      </c>
      <c r="M79" s="9">
        <f t="shared" si="26"/>
        <v>-5</v>
      </c>
      <c r="N79" s="5">
        <f t="shared" si="21"/>
        <v>0</v>
      </c>
      <c r="O79" s="10">
        <f t="shared" si="27"/>
        <v>10</v>
      </c>
      <c r="P79" s="5">
        <f t="shared" si="22"/>
        <v>200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7</v>
      </c>
      <c r="M80" s="9">
        <f t="shared" si="26"/>
        <v>-5</v>
      </c>
      <c r="N80" s="5">
        <f t="shared" si="21"/>
        <v>0</v>
      </c>
      <c r="O80" s="10">
        <f t="shared" si="27"/>
        <v>10</v>
      </c>
      <c r="P80" s="5">
        <f t="shared" si="22"/>
        <v>200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7</v>
      </c>
      <c r="M81" s="9">
        <f t="shared" si="26"/>
        <v>-5</v>
      </c>
      <c r="N81" s="5">
        <f t="shared" si="21"/>
        <v>0</v>
      </c>
      <c r="O81" s="10">
        <f t="shared" si="27"/>
        <v>10</v>
      </c>
      <c r="P81" s="5">
        <f t="shared" si="22"/>
        <v>200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7</v>
      </c>
      <c r="M82" s="9">
        <f t="shared" si="26"/>
        <v>-5</v>
      </c>
      <c r="N82" s="5">
        <f t="shared" si="21"/>
        <v>0</v>
      </c>
      <c r="O82" s="10">
        <f t="shared" si="27"/>
        <v>10</v>
      </c>
      <c r="P82" s="5">
        <f t="shared" si="22"/>
        <v>200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7</v>
      </c>
      <c r="M83" s="9">
        <f t="shared" si="26"/>
        <v>-5</v>
      </c>
      <c r="N83" s="5">
        <f t="shared" si="21"/>
        <v>0</v>
      </c>
      <c r="O83" s="10">
        <f t="shared" si="27"/>
        <v>10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7</v>
      </c>
      <c r="M84" s="9">
        <f t="shared" si="26"/>
        <v>-5</v>
      </c>
      <c r="N84" s="5">
        <f t="shared" si="21"/>
        <v>0</v>
      </c>
      <c r="O84" s="10">
        <f t="shared" si="27"/>
        <v>10</v>
      </c>
      <c r="P84" s="5">
        <f t="shared" si="22"/>
        <v>200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7</v>
      </c>
      <c r="M85" s="9">
        <f t="shared" si="26"/>
        <v>-5</v>
      </c>
      <c r="N85" s="5">
        <f t="shared" si="21"/>
        <v>0</v>
      </c>
      <c r="O85" s="10">
        <f t="shared" si="27"/>
        <v>10</v>
      </c>
      <c r="P85" s="5">
        <f t="shared" si="22"/>
        <v>200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7</v>
      </c>
      <c r="M86" s="9">
        <f t="shared" si="26"/>
        <v>-5</v>
      </c>
      <c r="N86" s="5">
        <f t="shared" si="21"/>
        <v>0</v>
      </c>
      <c r="O86" s="10">
        <f t="shared" si="27"/>
        <v>10</v>
      </c>
      <c r="P86" s="5">
        <f t="shared" si="22"/>
        <v>200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7</v>
      </c>
      <c r="M87" s="9">
        <f t="shared" si="26"/>
        <v>-5</v>
      </c>
      <c r="N87" s="5">
        <f t="shared" si="21"/>
        <v>0</v>
      </c>
      <c r="O87" s="10">
        <f t="shared" si="27"/>
        <v>10</v>
      </c>
      <c r="P87" s="5">
        <f t="shared" si="22"/>
        <v>200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7</v>
      </c>
      <c r="M88" s="9">
        <f t="shared" si="26"/>
        <v>-5</v>
      </c>
      <c r="N88" s="5">
        <f t="shared" si="21"/>
        <v>0</v>
      </c>
      <c r="O88" s="10">
        <f t="shared" si="27"/>
        <v>10</v>
      </c>
      <c r="P88" s="5">
        <f t="shared" si="22"/>
        <v>200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7</v>
      </c>
      <c r="M89" s="9">
        <f t="shared" si="26"/>
        <v>-5</v>
      </c>
      <c r="N89" s="5">
        <f t="shared" si="21"/>
        <v>0</v>
      </c>
      <c r="O89" s="10">
        <f t="shared" si="27"/>
        <v>10</v>
      </c>
      <c r="P89" s="5">
        <f t="shared" si="22"/>
        <v>200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7</v>
      </c>
      <c r="M90" s="9">
        <f t="shared" si="26"/>
        <v>-5</v>
      </c>
      <c r="N90" s="5">
        <f t="shared" si="21"/>
        <v>0</v>
      </c>
      <c r="O90" s="10">
        <f t="shared" si="27"/>
        <v>10</v>
      </c>
      <c r="P90" s="5">
        <f t="shared" si="22"/>
        <v>200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>
        <v>1</v>
      </c>
      <c r="D91"/>
      <c r="E91"/>
      <c r="F91"/>
      <c r="G91"/>
      <c r="H91">
        <v>1</v>
      </c>
      <c r="I91"/>
      <c r="J91" s="9">
        <f t="shared" si="19"/>
        <v>-2</v>
      </c>
      <c r="K91" s="9">
        <f t="shared" si="20"/>
        <v>1</v>
      </c>
      <c r="L91" s="9">
        <f t="shared" si="25"/>
        <v>5</v>
      </c>
      <c r="M91" s="9">
        <f t="shared" si="26"/>
        <v>-4</v>
      </c>
      <c r="N91" s="5">
        <f t="shared" si="21"/>
        <v>-5</v>
      </c>
      <c r="O91" s="10">
        <f t="shared" si="27"/>
        <v>5</v>
      </c>
      <c r="P91" s="5">
        <f t="shared" si="22"/>
        <v>100</v>
      </c>
      <c r="Q91" s="9">
        <f t="shared" si="23"/>
        <v>2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5</v>
      </c>
      <c r="M92" s="9">
        <f t="shared" si="26"/>
        <v>-4</v>
      </c>
      <c r="N92" s="5">
        <f t="shared" si="21"/>
        <v>0</v>
      </c>
      <c r="O92" s="10">
        <f t="shared" si="27"/>
        <v>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5</v>
      </c>
      <c r="M93" s="9">
        <f t="shared" si="26"/>
        <v>-4</v>
      </c>
      <c r="N93" s="5">
        <f t="shared" si="21"/>
        <v>0</v>
      </c>
      <c r="O93" s="10">
        <f t="shared" si="27"/>
        <v>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5</v>
      </c>
      <c r="M94" s="9">
        <f t="shared" si="26"/>
        <v>-4</v>
      </c>
      <c r="N94" s="5">
        <f t="shared" si="21"/>
        <v>0</v>
      </c>
      <c r="O94" s="10">
        <f t="shared" si="27"/>
        <v>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5</v>
      </c>
      <c r="M95" s="9">
        <f t="shared" si="26"/>
        <v>-4</v>
      </c>
      <c r="N95" s="5">
        <f t="shared" si="21"/>
        <v>0</v>
      </c>
      <c r="O95" s="10">
        <f t="shared" si="27"/>
        <v>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5</v>
      </c>
      <c r="M96" s="9">
        <f t="shared" si="26"/>
        <v>-4</v>
      </c>
      <c r="N96" s="5">
        <f t="shared" si="21"/>
        <v>0</v>
      </c>
      <c r="O96" s="10">
        <f t="shared" si="27"/>
        <v>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5</v>
      </c>
      <c r="M97" s="9">
        <f t="shared" si="26"/>
        <v>-4</v>
      </c>
      <c r="N97" s="5">
        <f t="shared" si="21"/>
        <v>0</v>
      </c>
      <c r="O97" s="10">
        <f t="shared" si="27"/>
        <v>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5</v>
      </c>
      <c r="M98" s="9">
        <f t="shared" si="26"/>
        <v>-4</v>
      </c>
      <c r="N98" s="5">
        <f t="shared" si="21"/>
        <v>0</v>
      </c>
      <c r="O98" s="10">
        <f t="shared" si="27"/>
        <v>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5</v>
      </c>
      <c r="M99" s="9">
        <f t="shared" si="26"/>
        <v>-4</v>
      </c>
      <c r="N99" s="5">
        <f t="shared" si="21"/>
        <v>0</v>
      </c>
      <c r="O99" s="10">
        <f t="shared" si="27"/>
        <v>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5</v>
      </c>
      <c r="M100" s="9">
        <f t="shared" si="26"/>
        <v>-4</v>
      </c>
      <c r="N100" s="5">
        <f t="shared" si="21"/>
        <v>0</v>
      </c>
      <c r="O100" s="10">
        <f t="shared" si="27"/>
        <v>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5</v>
      </c>
      <c r="M101" s="9">
        <f t="shared" si="26"/>
        <v>-4</v>
      </c>
      <c r="N101" s="5">
        <f t="shared" si="21"/>
        <v>0</v>
      </c>
      <c r="O101" s="10">
        <f>O100+N101</f>
        <v>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30</v>
      </c>
      <c r="D103" s="9">
        <f t="shared" si="28"/>
        <v>26</v>
      </c>
      <c r="E103" s="9">
        <f t="shared" si="28"/>
        <v>17</v>
      </c>
      <c r="F103" s="9">
        <f t="shared" si="28"/>
        <v>10</v>
      </c>
      <c r="G103" s="9">
        <f t="shared" si="28"/>
        <v>28</v>
      </c>
      <c r="H103" s="9">
        <f t="shared" si="28"/>
        <v>13</v>
      </c>
      <c r="I103" s="9">
        <f t="shared" si="28"/>
        <v>21</v>
      </c>
      <c r="J103" s="9">
        <f t="shared" si="28"/>
        <v>5</v>
      </c>
      <c r="K103" s="9">
        <f t="shared" si="28"/>
        <v>-4</v>
      </c>
      <c r="N103" s="5">
        <f>SUM(N4:N101)</f>
        <v>5</v>
      </c>
      <c r="Q103" s="10">
        <f>SUM(Q4:Q101)</f>
        <v>76</v>
      </c>
      <c r="R103" s="10">
        <f>SUM(R4:R101)</f>
        <v>77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94" sqref="F9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178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46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1.105263157894737</v>
      </c>
      <c r="AA5" s="5">
        <f t="shared" si="6"/>
        <v>-5.263157894736843</v>
      </c>
      <c r="AB5" s="10">
        <f>SUM(Q11:Q17)+SUM(R11:R17)</f>
        <v>28</v>
      </c>
      <c r="AC5" s="10">
        <f>100*SUM(R11:R17)/AB5</f>
        <v>53.57142857142857</v>
      </c>
    </row>
    <row r="6" spans="1:29" ht="15">
      <c r="A6" s="12">
        <v>32749</v>
      </c>
      <c r="B6"/>
      <c r="C6">
        <v>4</v>
      </c>
      <c r="D6">
        <v>2</v>
      </c>
      <c r="E6">
        <v>3</v>
      </c>
      <c r="F6"/>
      <c r="G6">
        <v>3</v>
      </c>
      <c r="H6">
        <v>5</v>
      </c>
      <c r="I6">
        <v>2</v>
      </c>
      <c r="J6" s="9">
        <f t="shared" si="0"/>
        <v>1</v>
      </c>
      <c r="K6" s="9">
        <f t="shared" si="1"/>
        <v>4</v>
      </c>
      <c r="L6" s="9">
        <f t="shared" si="7"/>
        <v>1</v>
      </c>
      <c r="M6" s="9">
        <f t="shared" si="8"/>
        <v>4</v>
      </c>
      <c r="N6" s="5">
        <f t="shared" si="2"/>
        <v>2.7631578947368425</v>
      </c>
      <c r="O6" s="10">
        <f t="shared" si="9"/>
        <v>2.7631578947368425</v>
      </c>
      <c r="P6" s="5">
        <f t="shared" si="3"/>
        <v>-13.157894736842108</v>
      </c>
      <c r="Q6" s="9">
        <f t="shared" si="4"/>
        <v>7</v>
      </c>
      <c r="R6" s="9">
        <f t="shared" si="5"/>
        <v>12</v>
      </c>
      <c r="T6" s="8" t="s">
        <v>31</v>
      </c>
      <c r="V6" s="9">
        <f>Q103</f>
        <v>108</v>
      </c>
      <c r="W6"/>
      <c r="X6" s="1" t="s">
        <v>32</v>
      </c>
      <c r="Z6" s="10">
        <f>SUM(N18:N24)</f>
        <v>-3.3157894736842106</v>
      </c>
      <c r="AA6" s="5">
        <f t="shared" si="6"/>
        <v>15.78947368421053</v>
      </c>
      <c r="AB6" s="10">
        <f>SUM(Q18:Q24)+SUM(R18:R24)</f>
        <v>18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4</v>
      </c>
      <c r="N7" s="5">
        <f t="shared" si="2"/>
        <v>0</v>
      </c>
      <c r="O7" s="10">
        <f t="shared" si="9"/>
        <v>2.7631578947368425</v>
      </c>
      <c r="P7" s="5">
        <f t="shared" si="3"/>
        <v>-13.157894736842108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39.325842696629216</v>
      </c>
      <c r="W7"/>
      <c r="Y7" s="1" t="s">
        <v>34</v>
      </c>
      <c r="Z7" s="10">
        <f>SUM(N25:N31)</f>
        <v>-7.18421052631579</v>
      </c>
      <c r="AA7" s="5">
        <f t="shared" si="6"/>
        <v>34.21052631578949</v>
      </c>
      <c r="AB7" s="10">
        <f>SUM(Q25:Q31)+SUM(R25:R31)</f>
        <v>25</v>
      </c>
      <c r="AC7" s="10">
        <f>100*SUM(R25:R31)/AB7</f>
        <v>24</v>
      </c>
    </row>
    <row r="8" spans="1:29" ht="15">
      <c r="A8" s="12">
        <v>32751</v>
      </c>
      <c r="B8"/>
      <c r="C8">
        <v>5</v>
      </c>
      <c r="D8">
        <v>2</v>
      </c>
      <c r="E8">
        <v>2</v>
      </c>
      <c r="F8"/>
      <c r="G8">
        <v>4</v>
      </c>
      <c r="H8">
        <v>1</v>
      </c>
      <c r="I8">
        <v>1</v>
      </c>
      <c r="J8" s="9">
        <f t="shared" si="0"/>
        <v>-1</v>
      </c>
      <c r="K8" s="9">
        <f t="shared" si="1"/>
        <v>-2</v>
      </c>
      <c r="L8" s="9">
        <f t="shared" si="7"/>
        <v>0</v>
      </c>
      <c r="M8" s="9">
        <f t="shared" si="8"/>
        <v>2</v>
      </c>
      <c r="N8" s="5">
        <f t="shared" si="2"/>
        <v>-1.6578947368421053</v>
      </c>
      <c r="O8" s="10">
        <f t="shared" si="9"/>
        <v>1.1052631578947372</v>
      </c>
      <c r="P8" s="5">
        <f t="shared" si="3"/>
        <v>-5.263157894736843</v>
      </c>
      <c r="Q8" s="9">
        <f t="shared" si="4"/>
        <v>9</v>
      </c>
      <c r="R8" s="9">
        <f t="shared" si="5"/>
        <v>6</v>
      </c>
      <c r="W8"/>
      <c r="X8" s="1" t="s">
        <v>35</v>
      </c>
      <c r="Z8" s="10">
        <f>SUM(N32:N38)</f>
        <v>0.5526315789473685</v>
      </c>
      <c r="AA8" s="5">
        <f t="shared" si="6"/>
        <v>-2.6315789473684217</v>
      </c>
      <c r="AB8" s="10">
        <f>SUM(Q32:Q38)+SUM(R32:R38)</f>
        <v>15</v>
      </c>
      <c r="AC8" s="10">
        <f>100*SUM(R32:R38)/AB8</f>
        <v>53.333333333333336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1.1052631578947372</v>
      </c>
      <c r="P9" s="5">
        <f t="shared" si="3"/>
        <v>-5.263157894736843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-1.6578947368421053</v>
      </c>
      <c r="AA9" s="5">
        <f t="shared" si="6"/>
        <v>7.894736842105265</v>
      </c>
      <c r="AB9" s="10">
        <f>SUM(Q39:Q45)+SUM(R39:R45)</f>
        <v>7</v>
      </c>
      <c r="AC9" s="10">
        <f>100*SUM(R39:R45)/AB9</f>
        <v>28.571428571428573</v>
      </c>
    </row>
    <row r="10" spans="1:29" ht="15">
      <c r="A10" s="12">
        <v>32753</v>
      </c>
      <c r="B10" s="11"/>
      <c r="C10" s="11">
        <v>6</v>
      </c>
      <c r="D10" s="11">
        <v>3</v>
      </c>
      <c r="E10" s="11"/>
      <c r="F10" s="11"/>
      <c r="G10" s="11">
        <v>1</v>
      </c>
      <c r="H10" s="11">
        <v>1</v>
      </c>
      <c r="I10" s="11">
        <v>1</v>
      </c>
      <c r="J10" s="9">
        <f t="shared" si="0"/>
        <v>-3</v>
      </c>
      <c r="K10" s="9">
        <f t="shared" si="1"/>
        <v>1</v>
      </c>
      <c r="L10" s="9">
        <f t="shared" si="7"/>
        <v>-3</v>
      </c>
      <c r="M10" s="9">
        <f t="shared" si="8"/>
        <v>3</v>
      </c>
      <c r="N10" s="5">
        <f t="shared" si="2"/>
        <v>-1.105263157894737</v>
      </c>
      <c r="O10" s="10">
        <f t="shared" si="9"/>
        <v>0</v>
      </c>
      <c r="P10" s="5">
        <f t="shared" si="3"/>
        <v>0</v>
      </c>
      <c r="Q10" s="9">
        <f t="shared" si="4"/>
        <v>7</v>
      </c>
      <c r="R10" s="9">
        <f t="shared" si="5"/>
        <v>5</v>
      </c>
      <c r="U10" s="8" t="s">
        <v>2</v>
      </c>
      <c r="V10" s="5">
        <f>100*(+E103/(E103+D103))</f>
        <v>47.22222222222222</v>
      </c>
      <c r="W10"/>
      <c r="X10" s="8" t="s">
        <v>38</v>
      </c>
      <c r="Z10" s="10">
        <f>SUM(N46:N52)</f>
        <v>-1.105263157894737</v>
      </c>
      <c r="AA10" s="5">
        <f t="shared" si="6"/>
        <v>5.263157894736843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-3</v>
      </c>
      <c r="M11" s="9">
        <f t="shared" si="8"/>
        <v>3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-3.8684210526315796</v>
      </c>
      <c r="AA11" s="5">
        <f t="shared" si="6"/>
        <v>18.421052631578956</v>
      </c>
      <c r="AB11" s="10">
        <f>SUM(Q53:Q59)+SUM(R53:R59)</f>
        <v>11</v>
      </c>
      <c r="AC11" s="10">
        <f>100*SUM(R53:R59)/AB11</f>
        <v>18.181818181818183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-3</v>
      </c>
      <c r="M12" s="9">
        <f t="shared" si="8"/>
        <v>3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-1.6578947368421053</v>
      </c>
      <c r="AA12" s="5">
        <f t="shared" si="6"/>
        <v>7.894736842105265</v>
      </c>
      <c r="AB12" s="10">
        <f>SUM(Q60:Q66)+SUM(R60:R66)</f>
        <v>5</v>
      </c>
      <c r="AC12" s="10">
        <f>100*SUM(R60:R66)/AB12</f>
        <v>20</v>
      </c>
    </row>
    <row r="13" spans="1:29" ht="15">
      <c r="A13" s="12">
        <v>32756</v>
      </c>
      <c r="B13">
        <v>2</v>
      </c>
      <c r="C13">
        <v>3</v>
      </c>
      <c r="D13">
        <v>3</v>
      </c>
      <c r="E13">
        <v>3</v>
      </c>
      <c r="F13">
        <v>3</v>
      </c>
      <c r="G13">
        <v>3</v>
      </c>
      <c r="H13">
        <v>2</v>
      </c>
      <c r="I13">
        <v>4</v>
      </c>
      <c r="J13" s="9">
        <f t="shared" si="0"/>
        <v>1</v>
      </c>
      <c r="K13" s="9">
        <f t="shared" si="1"/>
        <v>0</v>
      </c>
      <c r="L13" s="9">
        <f t="shared" si="7"/>
        <v>-2</v>
      </c>
      <c r="M13" s="9">
        <f t="shared" si="8"/>
        <v>3</v>
      </c>
      <c r="N13" s="5">
        <f t="shared" si="2"/>
        <v>0.5526315789473685</v>
      </c>
      <c r="O13" s="10">
        <f t="shared" si="9"/>
        <v>0.5526315789473685</v>
      </c>
      <c r="P13" s="5">
        <f t="shared" si="3"/>
        <v>-2.6315789473684212</v>
      </c>
      <c r="Q13" s="9">
        <f t="shared" si="4"/>
        <v>11</v>
      </c>
      <c r="R13" s="9">
        <f t="shared" si="5"/>
        <v>12</v>
      </c>
      <c r="W13"/>
      <c r="Y13" s="8" t="s">
        <v>43</v>
      </c>
      <c r="Z13" s="10">
        <f>SUM(N67:N73)</f>
        <v>0.5526315789473685</v>
      </c>
      <c r="AA13" s="5">
        <f t="shared" si="6"/>
        <v>-2.6315789473684217</v>
      </c>
      <c r="AB13" s="10">
        <f>SUM(Q67:Q73)+SUM(R67:R73)</f>
        <v>3</v>
      </c>
      <c r="AC13" s="10">
        <f>100*SUM(R67:R73)/AB13</f>
        <v>66.66666666666667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3</v>
      </c>
      <c r="N14" s="5">
        <f t="shared" si="2"/>
        <v>0</v>
      </c>
      <c r="O14" s="10">
        <f t="shared" si="9"/>
        <v>0.5526315789473685</v>
      </c>
      <c r="P14" s="5">
        <f t="shared" si="3"/>
        <v>-2.6315789473684212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/>
      <c r="D15" s="11">
        <v>2</v>
      </c>
      <c r="E15" s="11"/>
      <c r="F15"/>
      <c r="G15">
        <v>2</v>
      </c>
      <c r="H15" s="11">
        <v>1</v>
      </c>
      <c r="I15" s="11"/>
      <c r="J15" s="9">
        <f t="shared" si="0"/>
        <v>2</v>
      </c>
      <c r="K15" s="9">
        <f t="shared" si="1"/>
        <v>-1</v>
      </c>
      <c r="L15" s="9">
        <f t="shared" si="7"/>
        <v>0</v>
      </c>
      <c r="M15" s="9">
        <f t="shared" si="8"/>
        <v>2</v>
      </c>
      <c r="N15" s="5">
        <f t="shared" si="2"/>
        <v>0.5526315789473685</v>
      </c>
      <c r="O15" s="10">
        <f t="shared" si="9"/>
        <v>1.105263157894737</v>
      </c>
      <c r="P15" s="5">
        <f t="shared" si="3"/>
        <v>-5.2631578947368425</v>
      </c>
      <c r="Q15" s="9">
        <f t="shared" si="4"/>
        <v>2</v>
      </c>
      <c r="R15" s="9">
        <f t="shared" si="5"/>
        <v>3</v>
      </c>
      <c r="T15" s="8"/>
      <c r="W15"/>
      <c r="Y15" s="8" t="s">
        <v>45</v>
      </c>
      <c r="Z15" s="10">
        <f>SUM(N81:N87)</f>
        <v>-3.3157894736842106</v>
      </c>
      <c r="AA15" s="5">
        <f t="shared" si="6"/>
        <v>15.78947368421053</v>
      </c>
      <c r="AB15" s="10">
        <f>SUM(Q81:Q87)+SUM(R81:R87)</f>
        <v>12</v>
      </c>
      <c r="AC15" s="10">
        <f>100*SUM(R81:R87)/AB15</f>
        <v>25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2</v>
      </c>
      <c r="N16" s="5">
        <f t="shared" si="2"/>
        <v>0</v>
      </c>
      <c r="O16" s="10">
        <f t="shared" si="9"/>
        <v>1.105263157894737</v>
      </c>
      <c r="P16" s="5">
        <f t="shared" si="3"/>
        <v>-5.2631578947368425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-1.105263157894737</v>
      </c>
      <c r="AA16" s="5">
        <f t="shared" si="6"/>
        <v>5.263157894736843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2</v>
      </c>
      <c r="N17" s="5">
        <f t="shared" si="2"/>
        <v>0</v>
      </c>
      <c r="O17" s="10">
        <f t="shared" si="9"/>
        <v>1.105263157894737</v>
      </c>
      <c r="P17" s="5">
        <f t="shared" si="3"/>
        <v>-5.2631578947368425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2</v>
      </c>
      <c r="N18" s="5">
        <f t="shared" si="2"/>
        <v>0</v>
      </c>
      <c r="O18" s="10">
        <f t="shared" si="9"/>
        <v>1.105263157894737</v>
      </c>
      <c r="P18" s="5">
        <f t="shared" si="3"/>
        <v>-5.2631578947368425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-20.999999999999996</v>
      </c>
      <c r="AA18" s="9">
        <f>SUM(AA4:AA17)</f>
        <v>100.00000000000003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2</v>
      </c>
      <c r="N19" s="5">
        <f t="shared" si="2"/>
        <v>0</v>
      </c>
      <c r="O19" s="10">
        <f t="shared" si="9"/>
        <v>1.105263157894737</v>
      </c>
      <c r="P19" s="5">
        <f t="shared" si="3"/>
        <v>-5.2631578947368425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-1</v>
      </c>
      <c r="K20" s="9">
        <f t="shared" si="1"/>
        <v>-2</v>
      </c>
      <c r="L20" s="9">
        <f t="shared" si="7"/>
        <v>-1</v>
      </c>
      <c r="M20" s="9">
        <f t="shared" si="8"/>
        <v>0</v>
      </c>
      <c r="N20" s="5">
        <f t="shared" si="2"/>
        <v>-1.6578947368421053</v>
      </c>
      <c r="O20" s="10">
        <f t="shared" si="9"/>
        <v>-0.5526315789473684</v>
      </c>
      <c r="P20" s="5">
        <f t="shared" si="3"/>
        <v>2.631578947368421</v>
      </c>
      <c r="Q20" s="9">
        <f t="shared" si="4"/>
        <v>4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</v>
      </c>
      <c r="M21" s="9">
        <f t="shared" si="8"/>
        <v>0</v>
      </c>
      <c r="N21" s="5">
        <f t="shared" si="2"/>
        <v>0</v>
      </c>
      <c r="O21" s="10">
        <f t="shared" si="9"/>
        <v>-0.5526315789473684</v>
      </c>
      <c r="P21" s="5">
        <f t="shared" si="3"/>
        <v>2.631578947368421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2</v>
      </c>
      <c r="E22">
        <v>1</v>
      </c>
      <c r="F22">
        <v>2</v>
      </c>
      <c r="G22">
        <v>2</v>
      </c>
      <c r="H22"/>
      <c r="I22">
        <v>1</v>
      </c>
      <c r="J22" s="9">
        <f t="shared" si="0"/>
        <v>3</v>
      </c>
      <c r="K22" s="9">
        <f t="shared" si="1"/>
        <v>-3</v>
      </c>
      <c r="L22" s="9">
        <f t="shared" si="7"/>
        <v>2</v>
      </c>
      <c r="M22" s="9">
        <f t="shared" si="8"/>
        <v>-3</v>
      </c>
      <c r="N22" s="5">
        <f t="shared" si="2"/>
        <v>0</v>
      </c>
      <c r="O22" s="10">
        <f t="shared" si="9"/>
        <v>-0.5526315789473684</v>
      </c>
      <c r="P22" s="5">
        <f t="shared" si="3"/>
        <v>2.631578947368421</v>
      </c>
      <c r="Q22" s="9">
        <f t="shared" si="4"/>
        <v>4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-3</v>
      </c>
      <c r="N23" s="5">
        <f t="shared" si="2"/>
        <v>0</v>
      </c>
      <c r="O23" s="10">
        <f t="shared" si="9"/>
        <v>-0.5526315789473684</v>
      </c>
      <c r="P23" s="5">
        <f t="shared" si="3"/>
        <v>2.631578947368421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/>
      <c r="E24" s="11"/>
      <c r="F24" s="11"/>
      <c r="G24">
        <v>1</v>
      </c>
      <c r="H24" s="11"/>
      <c r="I24" s="11">
        <v>1</v>
      </c>
      <c r="J24" s="9">
        <f t="shared" si="0"/>
        <v>-3</v>
      </c>
      <c r="K24" s="9">
        <f t="shared" si="1"/>
        <v>0</v>
      </c>
      <c r="L24" s="9">
        <f t="shared" si="7"/>
        <v>-1</v>
      </c>
      <c r="M24" s="9">
        <f t="shared" si="8"/>
        <v>-3</v>
      </c>
      <c r="N24" s="5">
        <f t="shared" si="2"/>
        <v>-1.6578947368421053</v>
      </c>
      <c r="O24" s="10">
        <f t="shared" si="9"/>
        <v>-2.2105263157894735</v>
      </c>
      <c r="P24" s="5">
        <f t="shared" si="3"/>
        <v>10.526315789473683</v>
      </c>
      <c r="Q24" s="9">
        <f t="shared" si="4"/>
        <v>4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-1</v>
      </c>
      <c r="M25" s="9">
        <f t="shared" si="8"/>
        <v>-3</v>
      </c>
      <c r="N25" s="5">
        <f t="shared" si="2"/>
        <v>0</v>
      </c>
      <c r="O25" s="10">
        <f t="shared" si="9"/>
        <v>-2.2105263157894735</v>
      </c>
      <c r="P25" s="5">
        <f t="shared" si="3"/>
        <v>10.526315789473683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-1</v>
      </c>
      <c r="M26" s="9">
        <f t="shared" si="8"/>
        <v>-3</v>
      </c>
      <c r="N26" s="5">
        <f t="shared" si="2"/>
        <v>0</v>
      </c>
      <c r="O26" s="10">
        <f t="shared" si="9"/>
        <v>-2.2105263157894735</v>
      </c>
      <c r="P26" s="5">
        <f t="shared" si="3"/>
        <v>10.526315789473683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>
        <v>4</v>
      </c>
      <c r="D27"/>
      <c r="E27"/>
      <c r="F27"/>
      <c r="G27">
        <v>4</v>
      </c>
      <c r="H27">
        <v>2</v>
      </c>
      <c r="I27"/>
      <c r="J27" s="9">
        <f t="shared" si="0"/>
        <v>-5</v>
      </c>
      <c r="K27" s="9">
        <f t="shared" si="1"/>
        <v>-2</v>
      </c>
      <c r="L27" s="9">
        <f t="shared" si="7"/>
        <v>-6</v>
      </c>
      <c r="M27" s="9">
        <f t="shared" si="8"/>
        <v>-5</v>
      </c>
      <c r="N27" s="5">
        <f t="shared" si="2"/>
        <v>-3.868421052631579</v>
      </c>
      <c r="O27" s="10">
        <f t="shared" si="9"/>
        <v>-6.078947368421053</v>
      </c>
      <c r="P27" s="5">
        <f t="shared" si="3"/>
        <v>28.947368421052634</v>
      </c>
      <c r="Q27" s="9">
        <f t="shared" si="4"/>
        <v>9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-6</v>
      </c>
      <c r="M28" s="9">
        <f t="shared" si="8"/>
        <v>-5</v>
      </c>
      <c r="N28" s="5">
        <f t="shared" si="2"/>
        <v>0</v>
      </c>
      <c r="O28" s="10">
        <f t="shared" si="9"/>
        <v>-6.078947368421053</v>
      </c>
      <c r="P28" s="5">
        <f t="shared" si="3"/>
        <v>28.947368421052634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>
        <v>1</v>
      </c>
      <c r="D29"/>
      <c r="E29">
        <v>1</v>
      </c>
      <c r="F29"/>
      <c r="G29">
        <v>1</v>
      </c>
      <c r="H29">
        <v>1</v>
      </c>
      <c r="I29"/>
      <c r="J29" s="9">
        <f t="shared" si="0"/>
        <v>-1</v>
      </c>
      <c r="K29" s="9">
        <f t="shared" si="1"/>
        <v>0</v>
      </c>
      <c r="L29" s="9">
        <f t="shared" si="7"/>
        <v>-7</v>
      </c>
      <c r="M29" s="9">
        <f t="shared" si="8"/>
        <v>-5</v>
      </c>
      <c r="N29" s="5">
        <f t="shared" si="2"/>
        <v>-0.5526315789473685</v>
      </c>
      <c r="O29" s="10">
        <f t="shared" si="9"/>
        <v>-6.631578947368421</v>
      </c>
      <c r="P29" s="5">
        <f t="shared" si="3"/>
        <v>31.57894736842105</v>
      </c>
      <c r="Q29" s="9">
        <f t="shared" si="4"/>
        <v>3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-7</v>
      </c>
      <c r="M30" s="9">
        <f t="shared" si="8"/>
        <v>-5</v>
      </c>
      <c r="N30" s="5">
        <f t="shared" si="2"/>
        <v>0</v>
      </c>
      <c r="O30" s="10">
        <f t="shared" si="9"/>
        <v>-6.631578947368421</v>
      </c>
      <c r="P30" s="5">
        <f t="shared" si="3"/>
        <v>31.57894736842105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1</v>
      </c>
      <c r="E31" s="11"/>
      <c r="F31">
        <v>1</v>
      </c>
      <c r="G31" s="11">
        <v>3</v>
      </c>
      <c r="H31" s="11">
        <v>1</v>
      </c>
      <c r="I31" s="11"/>
      <c r="J31" s="9">
        <f t="shared" si="0"/>
        <v>-2</v>
      </c>
      <c r="K31" s="9">
        <f t="shared" si="1"/>
        <v>-3</v>
      </c>
      <c r="L31" s="9">
        <f t="shared" si="7"/>
        <v>-9</v>
      </c>
      <c r="M31" s="9">
        <f t="shared" si="8"/>
        <v>-8</v>
      </c>
      <c r="N31" s="5">
        <f t="shared" si="2"/>
        <v>-2.7631578947368425</v>
      </c>
      <c r="O31" s="10">
        <f t="shared" si="9"/>
        <v>-9.394736842105264</v>
      </c>
      <c r="P31" s="5">
        <f t="shared" si="3"/>
        <v>44.73684210526316</v>
      </c>
      <c r="Q31" s="9">
        <f t="shared" si="4"/>
        <v>7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-9</v>
      </c>
      <c r="M32" s="9">
        <f t="shared" si="8"/>
        <v>-8</v>
      </c>
      <c r="N32" s="5">
        <f t="shared" si="2"/>
        <v>0</v>
      </c>
      <c r="O32" s="10">
        <f t="shared" si="9"/>
        <v>-9.394736842105264</v>
      </c>
      <c r="P32" s="5">
        <f t="shared" si="3"/>
        <v>44.73684210526316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-9</v>
      </c>
      <c r="M33" s="9">
        <f t="shared" si="8"/>
        <v>-8</v>
      </c>
      <c r="N33" s="5">
        <f t="shared" si="2"/>
        <v>0</v>
      </c>
      <c r="O33" s="10">
        <f t="shared" si="9"/>
        <v>-9.394736842105264</v>
      </c>
      <c r="P33" s="5">
        <f t="shared" si="3"/>
        <v>44.73684210526316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2</v>
      </c>
      <c r="C34">
        <v>2</v>
      </c>
      <c r="D34" s="11"/>
      <c r="E34" s="11">
        <v>2</v>
      </c>
      <c r="F34"/>
      <c r="G34">
        <v>1</v>
      </c>
      <c r="H34" s="11">
        <v>2</v>
      </c>
      <c r="I34" s="11">
        <v>2</v>
      </c>
      <c r="J34" s="9">
        <f t="shared" si="0"/>
        <v>-2</v>
      </c>
      <c r="K34" s="9">
        <f t="shared" si="1"/>
        <v>3</v>
      </c>
      <c r="L34" s="9">
        <f t="shared" si="7"/>
        <v>-11</v>
      </c>
      <c r="M34" s="9">
        <f t="shared" si="8"/>
        <v>-5</v>
      </c>
      <c r="N34" s="5">
        <f t="shared" si="2"/>
        <v>0.5526315789473685</v>
      </c>
      <c r="O34" s="10">
        <f t="shared" si="9"/>
        <v>-8.842105263157896</v>
      </c>
      <c r="P34" s="5">
        <f t="shared" si="3"/>
        <v>42.10526315789474</v>
      </c>
      <c r="Q34" s="9">
        <f t="shared" si="4"/>
        <v>5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-5</v>
      </c>
      <c r="N35" s="5">
        <f t="shared" si="2"/>
        <v>0</v>
      </c>
      <c r="O35" s="10">
        <f t="shared" si="9"/>
        <v>-8.842105263157896</v>
      </c>
      <c r="P35" s="5">
        <f t="shared" si="3"/>
        <v>42.10526315789474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>
        <v>1</v>
      </c>
      <c r="E36"/>
      <c r="F36">
        <v>1</v>
      </c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-1</v>
      </c>
      <c r="L36" s="9">
        <f t="shared" si="7"/>
        <v>-11</v>
      </c>
      <c r="M36" s="9">
        <f t="shared" si="8"/>
        <v>-6</v>
      </c>
      <c r="N36" s="5">
        <f aca="true" t="shared" si="12" ref="N36:N67">(+J36+K36)*($J$103/($J$103+$K$103))</f>
        <v>-0.5526315789473685</v>
      </c>
      <c r="O36" s="10">
        <f t="shared" si="9"/>
        <v>-9.394736842105264</v>
      </c>
      <c r="P36" s="5">
        <f aca="true" t="shared" si="13" ref="P36:P67">O36*100/$N$103</f>
        <v>44.73684210526316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-11</v>
      </c>
      <c r="M37" s="9">
        <f aca="true" t="shared" si="17" ref="M37:M68">M36+K37</f>
        <v>-6</v>
      </c>
      <c r="N37" s="5">
        <f t="shared" si="12"/>
        <v>0</v>
      </c>
      <c r="O37" s="10">
        <f aca="true" t="shared" si="18" ref="O37:O68">O36+N37</f>
        <v>-9.394736842105264</v>
      </c>
      <c r="P37" s="5">
        <f t="shared" si="13"/>
        <v>44.73684210526316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/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-10</v>
      </c>
      <c r="M38" s="9">
        <f t="shared" si="17"/>
        <v>-6</v>
      </c>
      <c r="N38" s="5">
        <f t="shared" si="12"/>
        <v>0.5526315789473685</v>
      </c>
      <c r="O38" s="10">
        <f t="shared" si="18"/>
        <v>-8.842105263157896</v>
      </c>
      <c r="P38" s="5">
        <f t="shared" si="13"/>
        <v>42.10526315789474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-6</v>
      </c>
      <c r="N39" s="5">
        <f t="shared" si="12"/>
        <v>0</v>
      </c>
      <c r="O39" s="10">
        <f t="shared" si="18"/>
        <v>-8.842105263157896</v>
      </c>
      <c r="P39" s="5">
        <f t="shared" si="13"/>
        <v>42.10526315789474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-6</v>
      </c>
      <c r="N40" s="5">
        <f t="shared" si="12"/>
        <v>0</v>
      </c>
      <c r="O40" s="10">
        <f t="shared" si="18"/>
        <v>-8.842105263157896</v>
      </c>
      <c r="P40" s="5">
        <f t="shared" si="13"/>
        <v>42.10526315789474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>
        <v>1</v>
      </c>
      <c r="G41">
        <v>2</v>
      </c>
      <c r="H41"/>
      <c r="I41">
        <v>1</v>
      </c>
      <c r="J41" s="9">
        <f t="shared" si="10"/>
        <v>-1</v>
      </c>
      <c r="K41" s="9">
        <f t="shared" si="11"/>
        <v>-2</v>
      </c>
      <c r="L41" s="9">
        <f t="shared" si="16"/>
        <v>-11</v>
      </c>
      <c r="M41" s="9">
        <f t="shared" si="17"/>
        <v>-8</v>
      </c>
      <c r="N41" s="5">
        <f t="shared" si="12"/>
        <v>-1.6578947368421053</v>
      </c>
      <c r="O41" s="10">
        <f t="shared" si="18"/>
        <v>-10.5</v>
      </c>
      <c r="P41" s="5">
        <f t="shared" si="13"/>
        <v>50</v>
      </c>
      <c r="Q41" s="9">
        <f t="shared" si="14"/>
        <v>4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-11</v>
      </c>
      <c r="M42" s="9">
        <f t="shared" si="17"/>
        <v>-8</v>
      </c>
      <c r="N42" s="5">
        <f t="shared" si="12"/>
        <v>0</v>
      </c>
      <c r="O42" s="10">
        <f t="shared" si="18"/>
        <v>-10.5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-12</v>
      </c>
      <c r="M43" s="9">
        <f t="shared" si="17"/>
        <v>-7</v>
      </c>
      <c r="N43" s="5">
        <f t="shared" si="12"/>
        <v>0</v>
      </c>
      <c r="O43" s="10">
        <f t="shared" si="18"/>
        <v>-10.5</v>
      </c>
      <c r="P43" s="5">
        <f t="shared" si="13"/>
        <v>50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-12</v>
      </c>
      <c r="M44" s="9">
        <f t="shared" si="17"/>
        <v>-7</v>
      </c>
      <c r="N44" s="5">
        <f t="shared" si="12"/>
        <v>0</v>
      </c>
      <c r="O44" s="10">
        <f t="shared" si="18"/>
        <v>-10.5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-12</v>
      </c>
      <c r="M45" s="9">
        <f t="shared" si="17"/>
        <v>-7</v>
      </c>
      <c r="N45" s="5">
        <f t="shared" si="12"/>
        <v>0</v>
      </c>
      <c r="O45" s="10">
        <f t="shared" si="18"/>
        <v>-10.5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-12</v>
      </c>
      <c r="M46" s="9">
        <f t="shared" si="17"/>
        <v>-7</v>
      </c>
      <c r="N46" s="5">
        <f t="shared" si="12"/>
        <v>0</v>
      </c>
      <c r="O46" s="10">
        <f t="shared" si="18"/>
        <v>-10.5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-12</v>
      </c>
      <c r="M47" s="9">
        <f t="shared" si="17"/>
        <v>-7</v>
      </c>
      <c r="N47" s="5">
        <f t="shared" si="12"/>
        <v>0</v>
      </c>
      <c r="O47" s="10">
        <f t="shared" si="18"/>
        <v>-10.5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-12</v>
      </c>
      <c r="M48" s="9">
        <f t="shared" si="17"/>
        <v>-7</v>
      </c>
      <c r="N48" s="5">
        <f t="shared" si="12"/>
        <v>0</v>
      </c>
      <c r="O48" s="10">
        <f t="shared" si="18"/>
        <v>-10.5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-12</v>
      </c>
      <c r="M49" s="9">
        <f t="shared" si="17"/>
        <v>-7</v>
      </c>
      <c r="N49" s="5">
        <f t="shared" si="12"/>
        <v>0</v>
      </c>
      <c r="O49" s="10">
        <f t="shared" si="18"/>
        <v>-10.5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2</v>
      </c>
      <c r="D50"/>
      <c r="E50"/>
      <c r="F50"/>
      <c r="G50"/>
      <c r="H50"/>
      <c r="I50"/>
      <c r="J50" s="9">
        <f t="shared" si="10"/>
        <v>-2</v>
      </c>
      <c r="K50" s="9">
        <f t="shared" si="11"/>
        <v>0</v>
      </c>
      <c r="L50" s="9">
        <f t="shared" si="16"/>
        <v>-14</v>
      </c>
      <c r="M50" s="9">
        <f t="shared" si="17"/>
        <v>-7</v>
      </c>
      <c r="N50" s="5">
        <f t="shared" si="12"/>
        <v>-1.105263157894737</v>
      </c>
      <c r="O50" s="10">
        <f t="shared" si="18"/>
        <v>-11.605263157894736</v>
      </c>
      <c r="P50" s="5">
        <f t="shared" si="13"/>
        <v>55.263157894736835</v>
      </c>
      <c r="Q50" s="9">
        <f t="shared" si="14"/>
        <v>2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-7</v>
      </c>
      <c r="N51" s="5">
        <f t="shared" si="12"/>
        <v>0</v>
      </c>
      <c r="O51" s="10">
        <f t="shared" si="18"/>
        <v>-11.605263157894736</v>
      </c>
      <c r="P51" s="5">
        <f t="shared" si="13"/>
        <v>55.263157894736835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>
        <v>1</v>
      </c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-13</v>
      </c>
      <c r="M52" s="9">
        <f t="shared" si="17"/>
        <v>-8</v>
      </c>
      <c r="N52" s="5">
        <f t="shared" si="12"/>
        <v>0</v>
      </c>
      <c r="O52" s="10">
        <f t="shared" si="18"/>
        <v>-11.605263157894736</v>
      </c>
      <c r="P52" s="5">
        <f t="shared" si="13"/>
        <v>55.263157894736835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-13</v>
      </c>
      <c r="M53" s="9">
        <f t="shared" si="17"/>
        <v>-8</v>
      </c>
      <c r="N53" s="5">
        <f t="shared" si="12"/>
        <v>0</v>
      </c>
      <c r="O53" s="10">
        <f t="shared" si="18"/>
        <v>-11.605263157894736</v>
      </c>
      <c r="P53" s="5">
        <f t="shared" si="13"/>
        <v>55.263157894736835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-13</v>
      </c>
      <c r="M54" s="9">
        <f t="shared" si="17"/>
        <v>-8</v>
      </c>
      <c r="N54" s="5">
        <f t="shared" si="12"/>
        <v>0</v>
      </c>
      <c r="O54" s="10">
        <f t="shared" si="18"/>
        <v>-11.605263157894736</v>
      </c>
      <c r="P54" s="5">
        <f t="shared" si="13"/>
        <v>55.263157894736835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-8</v>
      </c>
      <c r="N55" s="5">
        <f t="shared" si="12"/>
        <v>0</v>
      </c>
      <c r="O55" s="10">
        <f t="shared" si="18"/>
        <v>-11.605263157894736</v>
      </c>
      <c r="P55" s="5">
        <f t="shared" si="13"/>
        <v>55.263157894736835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-13</v>
      </c>
      <c r="M56" s="9">
        <f t="shared" si="17"/>
        <v>-8</v>
      </c>
      <c r="N56" s="5">
        <f t="shared" si="12"/>
        <v>0</v>
      </c>
      <c r="O56" s="10">
        <f t="shared" si="18"/>
        <v>-11.605263157894736</v>
      </c>
      <c r="P56" s="5">
        <f t="shared" si="13"/>
        <v>55.263157894736835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>
        <v>1</v>
      </c>
      <c r="D57"/>
      <c r="E57"/>
      <c r="F57">
        <v>1</v>
      </c>
      <c r="G57">
        <v>5</v>
      </c>
      <c r="H57"/>
      <c r="I57">
        <v>2</v>
      </c>
      <c r="J57" s="9">
        <f t="shared" si="10"/>
        <v>-1</v>
      </c>
      <c r="K57" s="9">
        <f t="shared" si="11"/>
        <v>-4</v>
      </c>
      <c r="L57" s="9">
        <f t="shared" si="16"/>
        <v>-14</v>
      </c>
      <c r="M57" s="9">
        <f t="shared" si="17"/>
        <v>-12</v>
      </c>
      <c r="N57" s="5">
        <f t="shared" si="12"/>
        <v>-2.7631578947368425</v>
      </c>
      <c r="O57" s="10">
        <f t="shared" si="18"/>
        <v>-14.368421052631579</v>
      </c>
      <c r="P57" s="5">
        <f t="shared" si="13"/>
        <v>68.42105263157895</v>
      </c>
      <c r="Q57" s="9">
        <f t="shared" si="14"/>
        <v>7</v>
      </c>
      <c r="R57" s="9">
        <f t="shared" si="15"/>
        <v>2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-14</v>
      </c>
      <c r="M58" s="9">
        <f t="shared" si="17"/>
        <v>-12</v>
      </c>
      <c r="N58" s="5">
        <f t="shared" si="12"/>
        <v>0</v>
      </c>
      <c r="O58" s="10">
        <f t="shared" si="18"/>
        <v>-14.368421052631579</v>
      </c>
      <c r="P58" s="5">
        <f t="shared" si="13"/>
        <v>68.42105263157895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>
        <v>1</v>
      </c>
      <c r="H59"/>
      <c r="I59"/>
      <c r="J59" s="9">
        <f t="shared" si="10"/>
        <v>-1</v>
      </c>
      <c r="K59" s="9">
        <f t="shared" si="11"/>
        <v>-1</v>
      </c>
      <c r="L59" s="9">
        <f t="shared" si="16"/>
        <v>-15</v>
      </c>
      <c r="M59" s="9">
        <f t="shared" si="17"/>
        <v>-13</v>
      </c>
      <c r="N59" s="5">
        <f t="shared" si="12"/>
        <v>-1.105263157894737</v>
      </c>
      <c r="O59" s="10">
        <f t="shared" si="18"/>
        <v>-15.473684210526315</v>
      </c>
      <c r="P59" s="5">
        <f t="shared" si="13"/>
        <v>73.68421052631578</v>
      </c>
      <c r="Q59" s="9">
        <f t="shared" si="14"/>
        <v>2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-15</v>
      </c>
      <c r="M60" s="9">
        <f t="shared" si="17"/>
        <v>-13</v>
      </c>
      <c r="N60" s="5">
        <f t="shared" si="12"/>
        <v>0</v>
      </c>
      <c r="O60" s="10">
        <f t="shared" si="18"/>
        <v>-15.473684210526315</v>
      </c>
      <c r="P60" s="5">
        <f t="shared" si="13"/>
        <v>73.68421052631578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-15</v>
      </c>
      <c r="M61" s="9">
        <f t="shared" si="17"/>
        <v>-13</v>
      </c>
      <c r="N61" s="5">
        <f t="shared" si="12"/>
        <v>0</v>
      </c>
      <c r="O61" s="10">
        <f t="shared" si="18"/>
        <v>-15.473684210526315</v>
      </c>
      <c r="P61" s="5">
        <f t="shared" si="13"/>
        <v>73.68421052631578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>
        <v>1</v>
      </c>
      <c r="D62"/>
      <c r="E62"/>
      <c r="F62"/>
      <c r="G62"/>
      <c r="H62"/>
      <c r="I62"/>
      <c r="J62" s="9">
        <f t="shared" si="10"/>
        <v>-1</v>
      </c>
      <c r="K62" s="9">
        <f t="shared" si="11"/>
        <v>0</v>
      </c>
      <c r="L62" s="9">
        <f t="shared" si="16"/>
        <v>-16</v>
      </c>
      <c r="M62" s="9">
        <f t="shared" si="17"/>
        <v>-13</v>
      </c>
      <c r="N62" s="5">
        <f t="shared" si="12"/>
        <v>-0.5526315789473685</v>
      </c>
      <c r="O62" s="10">
        <f t="shared" si="18"/>
        <v>-16.026315789473685</v>
      </c>
      <c r="P62" s="5">
        <f t="shared" si="13"/>
        <v>76.31578947368422</v>
      </c>
      <c r="Q62" s="9">
        <f t="shared" si="14"/>
        <v>1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-16</v>
      </c>
      <c r="M63" s="9">
        <f t="shared" si="17"/>
        <v>-13</v>
      </c>
      <c r="N63" s="5">
        <f t="shared" si="12"/>
        <v>0</v>
      </c>
      <c r="O63" s="10">
        <f t="shared" si="18"/>
        <v>-16.026315789473685</v>
      </c>
      <c r="P63" s="5">
        <f t="shared" si="13"/>
        <v>76.31578947368422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-16</v>
      </c>
      <c r="M64" s="9">
        <f t="shared" si="17"/>
        <v>-13</v>
      </c>
      <c r="N64" s="5">
        <f t="shared" si="12"/>
        <v>0</v>
      </c>
      <c r="O64" s="10">
        <f t="shared" si="18"/>
        <v>-16.026315789473685</v>
      </c>
      <c r="P64" s="5">
        <f t="shared" si="13"/>
        <v>76.31578947368422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-16</v>
      </c>
      <c r="M65" s="9">
        <f t="shared" si="17"/>
        <v>-13</v>
      </c>
      <c r="N65" s="5">
        <f t="shared" si="12"/>
        <v>0</v>
      </c>
      <c r="O65" s="10">
        <f t="shared" si="18"/>
        <v>-16.026315789473685</v>
      </c>
      <c r="P65" s="5">
        <f t="shared" si="13"/>
        <v>76.31578947368422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>
        <v>1</v>
      </c>
      <c r="G66" s="11"/>
      <c r="H66" s="11">
        <v>1</v>
      </c>
      <c r="I66" s="11"/>
      <c r="J66" s="9">
        <f t="shared" si="10"/>
        <v>-2</v>
      </c>
      <c r="K66" s="9">
        <f t="shared" si="11"/>
        <v>0</v>
      </c>
      <c r="L66" s="9">
        <f t="shared" si="16"/>
        <v>-18</v>
      </c>
      <c r="M66" s="9">
        <f t="shared" si="17"/>
        <v>-13</v>
      </c>
      <c r="N66" s="5">
        <f t="shared" si="12"/>
        <v>-1.105263157894737</v>
      </c>
      <c r="O66" s="10">
        <f t="shared" si="18"/>
        <v>-17.13157894736842</v>
      </c>
      <c r="P66" s="5">
        <f t="shared" si="13"/>
        <v>81.57894736842105</v>
      </c>
      <c r="Q66" s="9">
        <f t="shared" si="14"/>
        <v>3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-18</v>
      </c>
      <c r="M67" s="9">
        <f t="shared" si="17"/>
        <v>-13</v>
      </c>
      <c r="N67" s="5">
        <f t="shared" si="12"/>
        <v>0</v>
      </c>
      <c r="O67" s="10">
        <f t="shared" si="18"/>
        <v>-17.13157894736842</v>
      </c>
      <c r="P67" s="5">
        <f t="shared" si="13"/>
        <v>81.57894736842105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-18</v>
      </c>
      <c r="M68" s="9">
        <f t="shared" si="17"/>
        <v>-13</v>
      </c>
      <c r="N68" s="5">
        <f aca="true" t="shared" si="21" ref="N68:N101">(+J68+K68)*($J$103/($J$103+$K$103))</f>
        <v>0</v>
      </c>
      <c r="O68" s="10">
        <f t="shared" si="18"/>
        <v>-17.13157894736842</v>
      </c>
      <c r="P68" s="5">
        <f aca="true" t="shared" si="22" ref="P68:P99">O68*100/$N$103</f>
        <v>81.57894736842105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-13</v>
      </c>
      <c r="N69" s="5">
        <f t="shared" si="21"/>
        <v>0</v>
      </c>
      <c r="O69" s="10">
        <f aca="true" t="shared" si="27" ref="O69:O100">O68+N69</f>
        <v>-17.13157894736842</v>
      </c>
      <c r="P69" s="5">
        <f t="shared" si="22"/>
        <v>81.57894736842105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-13</v>
      </c>
      <c r="N70" s="5">
        <f t="shared" si="21"/>
        <v>0</v>
      </c>
      <c r="O70" s="10">
        <f t="shared" si="27"/>
        <v>-17.13157894736842</v>
      </c>
      <c r="P70" s="5">
        <f t="shared" si="22"/>
        <v>81.57894736842105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-18</v>
      </c>
      <c r="M71" s="9">
        <f t="shared" si="26"/>
        <v>-13</v>
      </c>
      <c r="N71" s="5">
        <f t="shared" si="21"/>
        <v>0</v>
      </c>
      <c r="O71" s="10">
        <f t="shared" si="27"/>
        <v>-17.13157894736842</v>
      </c>
      <c r="P71" s="5">
        <f t="shared" si="22"/>
        <v>81.57894736842105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-18</v>
      </c>
      <c r="M72" s="9">
        <f t="shared" si="26"/>
        <v>-13</v>
      </c>
      <c r="N72" s="5">
        <f t="shared" si="21"/>
        <v>0</v>
      </c>
      <c r="O72" s="10">
        <f t="shared" si="27"/>
        <v>-17.13157894736842</v>
      </c>
      <c r="P72" s="5">
        <f t="shared" si="22"/>
        <v>81.57894736842105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>
        <v>1</v>
      </c>
      <c r="D73"/>
      <c r="E73" s="11">
        <v>2</v>
      </c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-17</v>
      </c>
      <c r="M73" s="9">
        <f t="shared" si="26"/>
        <v>-13</v>
      </c>
      <c r="N73" s="5">
        <f t="shared" si="21"/>
        <v>0.5526315789473685</v>
      </c>
      <c r="O73" s="10">
        <f t="shared" si="27"/>
        <v>-16.57894736842105</v>
      </c>
      <c r="P73" s="5">
        <f t="shared" si="22"/>
        <v>78.94736842105263</v>
      </c>
      <c r="Q73" s="9">
        <f t="shared" si="23"/>
        <v>1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-17</v>
      </c>
      <c r="M74" s="9">
        <f t="shared" si="26"/>
        <v>-13</v>
      </c>
      <c r="N74" s="5">
        <f t="shared" si="21"/>
        <v>0</v>
      </c>
      <c r="O74" s="10">
        <f t="shared" si="27"/>
        <v>-16.57894736842105</v>
      </c>
      <c r="P74" s="5">
        <f t="shared" si="22"/>
        <v>78.94736842105263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-17</v>
      </c>
      <c r="M75" s="9">
        <f t="shared" si="26"/>
        <v>-13</v>
      </c>
      <c r="N75" s="5">
        <f t="shared" si="21"/>
        <v>0</v>
      </c>
      <c r="O75" s="10">
        <f t="shared" si="27"/>
        <v>-16.57894736842105</v>
      </c>
      <c r="P75" s="5">
        <f t="shared" si="22"/>
        <v>78.94736842105263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25"/>
        <v>-16</v>
      </c>
      <c r="M76" s="9">
        <f t="shared" si="26"/>
        <v>-13</v>
      </c>
      <c r="N76" s="5">
        <f t="shared" si="21"/>
        <v>0.5526315789473685</v>
      </c>
      <c r="O76" s="10">
        <f t="shared" si="27"/>
        <v>-16.02631578947368</v>
      </c>
      <c r="P76" s="5">
        <f t="shared" si="22"/>
        <v>76.31578947368419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-16</v>
      </c>
      <c r="M77" s="9">
        <f t="shared" si="26"/>
        <v>-13</v>
      </c>
      <c r="N77" s="5">
        <f t="shared" si="21"/>
        <v>0</v>
      </c>
      <c r="O77" s="10">
        <f t="shared" si="27"/>
        <v>-16.02631578947368</v>
      </c>
      <c r="P77" s="5">
        <f t="shared" si="22"/>
        <v>76.31578947368419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-16</v>
      </c>
      <c r="M78" s="9">
        <f t="shared" si="26"/>
        <v>-13</v>
      </c>
      <c r="N78" s="5">
        <f t="shared" si="21"/>
        <v>0</v>
      </c>
      <c r="O78" s="10">
        <f t="shared" si="27"/>
        <v>-16.02631578947368</v>
      </c>
      <c r="P78" s="5">
        <f t="shared" si="22"/>
        <v>76.31578947368419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-16</v>
      </c>
      <c r="M79" s="9">
        <f t="shared" si="26"/>
        <v>-13</v>
      </c>
      <c r="N79" s="5">
        <f t="shared" si="21"/>
        <v>0</v>
      </c>
      <c r="O79" s="10">
        <f t="shared" si="27"/>
        <v>-16.02631578947368</v>
      </c>
      <c r="P79" s="5">
        <f t="shared" si="22"/>
        <v>76.31578947368419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25"/>
        <v>-16</v>
      </c>
      <c r="M80" s="9">
        <f t="shared" si="26"/>
        <v>-14</v>
      </c>
      <c r="N80" s="5">
        <f t="shared" si="21"/>
        <v>-0.5526315789473685</v>
      </c>
      <c r="O80" s="10">
        <f t="shared" si="27"/>
        <v>-16.57894736842105</v>
      </c>
      <c r="P80" s="5">
        <f t="shared" si="22"/>
        <v>78.94736842105263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-14</v>
      </c>
      <c r="N81" s="5">
        <f t="shared" si="21"/>
        <v>0</v>
      </c>
      <c r="O81" s="10">
        <f t="shared" si="27"/>
        <v>-16.57894736842105</v>
      </c>
      <c r="P81" s="5">
        <f t="shared" si="22"/>
        <v>78.94736842105263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-14</v>
      </c>
      <c r="N82" s="5">
        <f t="shared" si="21"/>
        <v>0</v>
      </c>
      <c r="O82" s="10">
        <f t="shared" si="27"/>
        <v>-16.57894736842105</v>
      </c>
      <c r="P82" s="5">
        <f t="shared" si="22"/>
        <v>78.94736842105263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2</v>
      </c>
      <c r="D83"/>
      <c r="E83">
        <v>1</v>
      </c>
      <c r="F83"/>
      <c r="G83">
        <v>2</v>
      </c>
      <c r="H83"/>
      <c r="I83"/>
      <c r="J83" s="9">
        <f t="shared" si="19"/>
        <v>-1</v>
      </c>
      <c r="K83" s="9">
        <f t="shared" si="20"/>
        <v>-2</v>
      </c>
      <c r="L83" s="9">
        <f t="shared" si="25"/>
        <v>-17</v>
      </c>
      <c r="M83" s="9">
        <f t="shared" si="26"/>
        <v>-16</v>
      </c>
      <c r="N83" s="5">
        <f t="shared" si="21"/>
        <v>-1.6578947368421053</v>
      </c>
      <c r="O83" s="10">
        <f t="shared" si="27"/>
        <v>-18.236842105263158</v>
      </c>
      <c r="P83" s="5">
        <f t="shared" si="22"/>
        <v>86.84210526315789</v>
      </c>
      <c r="Q83" s="9">
        <f t="shared" si="23"/>
        <v>4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-17</v>
      </c>
      <c r="M84" s="9">
        <f t="shared" si="26"/>
        <v>-16</v>
      </c>
      <c r="N84" s="5">
        <f t="shared" si="21"/>
        <v>0</v>
      </c>
      <c r="O84" s="10">
        <f t="shared" si="27"/>
        <v>-18.236842105263158</v>
      </c>
      <c r="P84" s="5">
        <f t="shared" si="22"/>
        <v>86.84210526315789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>
        <v>4</v>
      </c>
      <c r="C85"/>
      <c r="D85"/>
      <c r="E85"/>
      <c r="F85"/>
      <c r="G85"/>
      <c r="H85"/>
      <c r="I85"/>
      <c r="J85" s="9">
        <f t="shared" si="19"/>
        <v>-4</v>
      </c>
      <c r="K85" s="9">
        <f t="shared" si="20"/>
        <v>0</v>
      </c>
      <c r="L85" s="9">
        <f t="shared" si="25"/>
        <v>-21</v>
      </c>
      <c r="M85" s="9">
        <f t="shared" si="26"/>
        <v>-16</v>
      </c>
      <c r="N85" s="5">
        <f t="shared" si="21"/>
        <v>-2.210526315789474</v>
      </c>
      <c r="O85" s="10">
        <f t="shared" si="27"/>
        <v>-20.44736842105263</v>
      </c>
      <c r="P85" s="5">
        <f t="shared" si="22"/>
        <v>97.36842105263156</v>
      </c>
      <c r="Q85" s="9">
        <f t="shared" si="23"/>
        <v>4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-21</v>
      </c>
      <c r="M86" s="9">
        <f t="shared" si="26"/>
        <v>-16</v>
      </c>
      <c r="N86" s="5">
        <f t="shared" si="21"/>
        <v>0</v>
      </c>
      <c r="O86" s="10">
        <f t="shared" si="27"/>
        <v>-20.44736842105263</v>
      </c>
      <c r="P86" s="5">
        <f t="shared" si="22"/>
        <v>97.36842105263156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>
        <v>1</v>
      </c>
      <c r="F87" s="11">
        <v>1</v>
      </c>
      <c r="G87" s="11"/>
      <c r="H87" s="11"/>
      <c r="I87" s="11">
        <v>1</v>
      </c>
      <c r="J87" s="9">
        <f t="shared" si="19"/>
        <v>1</v>
      </c>
      <c r="K87" s="9">
        <f t="shared" si="20"/>
        <v>0</v>
      </c>
      <c r="L87" s="9">
        <f t="shared" si="25"/>
        <v>-20</v>
      </c>
      <c r="M87" s="9">
        <f t="shared" si="26"/>
        <v>-16</v>
      </c>
      <c r="N87" s="5">
        <f t="shared" si="21"/>
        <v>0.5526315789473685</v>
      </c>
      <c r="O87" s="10">
        <f t="shared" si="27"/>
        <v>-19.89473684210526</v>
      </c>
      <c r="P87" s="5">
        <f t="shared" si="22"/>
        <v>94.73684210526315</v>
      </c>
      <c r="Q87" s="9">
        <f t="shared" si="23"/>
        <v>1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-20</v>
      </c>
      <c r="M88" s="9">
        <f t="shared" si="26"/>
        <v>-16</v>
      </c>
      <c r="N88" s="5">
        <f t="shared" si="21"/>
        <v>0</v>
      </c>
      <c r="O88" s="10">
        <f t="shared" si="27"/>
        <v>-19.89473684210526</v>
      </c>
      <c r="P88" s="5">
        <f t="shared" si="22"/>
        <v>94.73684210526315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-20</v>
      </c>
      <c r="M89" s="9">
        <f t="shared" si="26"/>
        <v>-16</v>
      </c>
      <c r="N89" s="5">
        <f t="shared" si="21"/>
        <v>0</v>
      </c>
      <c r="O89" s="10">
        <f t="shared" si="27"/>
        <v>-19.89473684210526</v>
      </c>
      <c r="P89" s="5">
        <f t="shared" si="22"/>
        <v>94.73684210526315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-20</v>
      </c>
      <c r="M90" s="9">
        <f t="shared" si="26"/>
        <v>-16</v>
      </c>
      <c r="N90" s="5">
        <f t="shared" si="21"/>
        <v>0</v>
      </c>
      <c r="O90" s="10">
        <f t="shared" si="27"/>
        <v>-19.89473684210526</v>
      </c>
      <c r="P90" s="5">
        <f t="shared" si="22"/>
        <v>94.73684210526315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-20</v>
      </c>
      <c r="M91" s="9">
        <f t="shared" si="26"/>
        <v>-16</v>
      </c>
      <c r="N91" s="5">
        <f t="shared" si="21"/>
        <v>0</v>
      </c>
      <c r="O91" s="10">
        <f t="shared" si="27"/>
        <v>-19.89473684210526</v>
      </c>
      <c r="P91" s="5">
        <f t="shared" si="22"/>
        <v>94.73684210526315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>
        <v>1</v>
      </c>
      <c r="D92"/>
      <c r="E92"/>
      <c r="F92"/>
      <c r="G92"/>
      <c r="H92"/>
      <c r="I92"/>
      <c r="J92" s="9">
        <f t="shared" si="19"/>
        <v>-1</v>
      </c>
      <c r="K92" s="9">
        <f t="shared" si="20"/>
        <v>0</v>
      </c>
      <c r="L92" s="9">
        <f t="shared" si="25"/>
        <v>-21</v>
      </c>
      <c r="M92" s="9">
        <f t="shared" si="26"/>
        <v>-16</v>
      </c>
      <c r="N92" s="5">
        <f t="shared" si="21"/>
        <v>-0.5526315789473685</v>
      </c>
      <c r="O92" s="10">
        <f t="shared" si="27"/>
        <v>-20.44736842105263</v>
      </c>
      <c r="P92" s="5">
        <f t="shared" si="22"/>
        <v>97.36842105263156</v>
      </c>
      <c r="Q92" s="9">
        <f t="shared" si="23"/>
        <v>1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/>
      <c r="H93"/>
      <c r="I93"/>
      <c r="J93" s="9">
        <f t="shared" si="19"/>
        <v>0</v>
      </c>
      <c r="K93" s="9">
        <f t="shared" si="20"/>
        <v>-1</v>
      </c>
      <c r="L93" s="9">
        <f t="shared" si="25"/>
        <v>-21</v>
      </c>
      <c r="M93" s="9">
        <f t="shared" si="26"/>
        <v>-17</v>
      </c>
      <c r="N93" s="5">
        <f t="shared" si="21"/>
        <v>-0.5526315789473685</v>
      </c>
      <c r="O93" s="10">
        <f t="shared" si="27"/>
        <v>-21</v>
      </c>
      <c r="P93" s="5">
        <f t="shared" si="22"/>
        <v>100</v>
      </c>
      <c r="Q93" s="9">
        <f t="shared" si="23"/>
        <v>1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-21</v>
      </c>
      <c r="M94" s="9">
        <f t="shared" si="26"/>
        <v>-17</v>
      </c>
      <c r="N94" s="5">
        <f t="shared" si="21"/>
        <v>0</v>
      </c>
      <c r="O94" s="10">
        <f t="shared" si="27"/>
        <v>-21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-21</v>
      </c>
      <c r="M95" s="9">
        <f t="shared" si="26"/>
        <v>-17</v>
      </c>
      <c r="N95" s="5">
        <f t="shared" si="21"/>
        <v>0</v>
      </c>
      <c r="O95" s="10">
        <f t="shared" si="27"/>
        <v>-21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-21</v>
      </c>
      <c r="M96" s="9">
        <f t="shared" si="26"/>
        <v>-17</v>
      </c>
      <c r="N96" s="5">
        <f t="shared" si="21"/>
        <v>0</v>
      </c>
      <c r="O96" s="10">
        <f t="shared" si="27"/>
        <v>-21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-21</v>
      </c>
      <c r="M97" s="9">
        <f t="shared" si="26"/>
        <v>-17</v>
      </c>
      <c r="N97" s="5">
        <f t="shared" si="21"/>
        <v>0</v>
      </c>
      <c r="O97" s="10">
        <f t="shared" si="27"/>
        <v>-21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-21</v>
      </c>
      <c r="M98" s="9">
        <f t="shared" si="26"/>
        <v>-17</v>
      </c>
      <c r="N98" s="5">
        <f t="shared" si="21"/>
        <v>0</v>
      </c>
      <c r="O98" s="10">
        <f t="shared" si="27"/>
        <v>-21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-21</v>
      </c>
      <c r="M99" s="9">
        <f t="shared" si="26"/>
        <v>-17</v>
      </c>
      <c r="N99" s="5">
        <f t="shared" si="21"/>
        <v>0</v>
      </c>
      <c r="O99" s="10">
        <f t="shared" si="27"/>
        <v>-21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-21</v>
      </c>
      <c r="M100" s="9">
        <f t="shared" si="26"/>
        <v>-17</v>
      </c>
      <c r="N100" s="5">
        <f t="shared" si="21"/>
        <v>0</v>
      </c>
      <c r="O100" s="10">
        <f t="shared" si="27"/>
        <v>-21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-21</v>
      </c>
      <c r="M101" s="9">
        <f t="shared" si="26"/>
        <v>-17</v>
      </c>
      <c r="N101" s="5">
        <f t="shared" si="21"/>
        <v>0</v>
      </c>
      <c r="O101" s="10">
        <f>O100+N101</f>
        <v>-21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15</v>
      </c>
      <c r="C103" s="9">
        <f t="shared" si="28"/>
        <v>42</v>
      </c>
      <c r="D103" s="9">
        <f t="shared" si="28"/>
        <v>19</v>
      </c>
      <c r="E103" s="9">
        <f t="shared" si="28"/>
        <v>17</v>
      </c>
      <c r="F103" s="9">
        <f t="shared" si="28"/>
        <v>13</v>
      </c>
      <c r="G103" s="9">
        <f t="shared" si="28"/>
        <v>38</v>
      </c>
      <c r="H103" s="9">
        <f t="shared" si="28"/>
        <v>17</v>
      </c>
      <c r="I103" s="9">
        <f t="shared" si="28"/>
        <v>17</v>
      </c>
      <c r="J103" s="9">
        <f t="shared" si="28"/>
        <v>-21</v>
      </c>
      <c r="K103" s="9">
        <f t="shared" si="28"/>
        <v>-17</v>
      </c>
      <c r="N103" s="5">
        <f>SUM(N4:N101)</f>
        <v>-21</v>
      </c>
      <c r="Q103" s="10">
        <f>SUM(Q4:Q101)</f>
        <v>108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D95" sqref="D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32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61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>
        <v>1</v>
      </c>
      <c r="D6"/>
      <c r="E6">
        <v>1</v>
      </c>
      <c r="F6">
        <v>1</v>
      </c>
      <c r="G6">
        <v>2</v>
      </c>
      <c r="H6">
        <v>1</v>
      </c>
      <c r="I6"/>
      <c r="J6" s="9">
        <f t="shared" si="0"/>
        <v>0</v>
      </c>
      <c r="K6" s="9">
        <f t="shared" si="1"/>
        <v>-2</v>
      </c>
      <c r="L6" s="9">
        <f t="shared" si="7"/>
        <v>0</v>
      </c>
      <c r="M6" s="9">
        <f t="shared" si="8"/>
        <v>-2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4</v>
      </c>
      <c r="R6" s="9">
        <f t="shared" si="5"/>
        <v>2</v>
      </c>
      <c r="T6" s="8" t="s">
        <v>31</v>
      </c>
      <c r="V6" s="9">
        <f>Q103</f>
        <v>82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14</v>
      </c>
      <c r="AC6" s="10">
        <f>100*SUM(R18:R24)/AB6</f>
        <v>50</v>
      </c>
    </row>
    <row r="7" spans="1:29" ht="15">
      <c r="A7" s="12">
        <v>32750</v>
      </c>
      <c r="B7">
        <v>1</v>
      </c>
      <c r="C7">
        <v>2</v>
      </c>
      <c r="D7">
        <v>3</v>
      </c>
      <c r="E7">
        <v>1</v>
      </c>
      <c r="F7"/>
      <c r="G7">
        <v>3</v>
      </c>
      <c r="H7">
        <v>1</v>
      </c>
      <c r="I7">
        <v>2</v>
      </c>
      <c r="J7" s="9">
        <f t="shared" si="0"/>
        <v>1</v>
      </c>
      <c r="K7" s="9">
        <f t="shared" si="1"/>
        <v>0</v>
      </c>
      <c r="L7" s="9">
        <f t="shared" si="7"/>
        <v>1</v>
      </c>
      <c r="M7" s="9">
        <f t="shared" si="8"/>
        <v>-2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6</v>
      </c>
      <c r="R7" s="9">
        <f t="shared" si="5"/>
        <v>7</v>
      </c>
      <c r="T7" s="8" t="s">
        <v>33</v>
      </c>
      <c r="V7" s="5">
        <f>V5*100/(V5+V6)</f>
        <v>42.65734265734266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31</v>
      </c>
      <c r="AC7" s="10">
        <f>100*SUM(R25:R31)/AB7</f>
        <v>29.032258064516128</v>
      </c>
    </row>
    <row r="8" spans="1:29" ht="15">
      <c r="A8" s="12">
        <v>32751</v>
      </c>
      <c r="B8"/>
      <c r="C8"/>
      <c r="D8">
        <v>1</v>
      </c>
      <c r="E8"/>
      <c r="F8"/>
      <c r="G8">
        <v>2</v>
      </c>
      <c r="H8">
        <v>1</v>
      </c>
      <c r="I8"/>
      <c r="J8" s="9">
        <f t="shared" si="0"/>
        <v>1</v>
      </c>
      <c r="K8" s="9">
        <f t="shared" si="1"/>
        <v>-1</v>
      </c>
      <c r="L8" s="9">
        <f t="shared" si="7"/>
        <v>2</v>
      </c>
      <c r="M8" s="9">
        <f t="shared" si="8"/>
        <v>-3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2</v>
      </c>
      <c r="R8" s="9">
        <f t="shared" si="5"/>
        <v>2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5</v>
      </c>
      <c r="AC8" s="10">
        <f>100*SUM(R32:R38)/AB8</f>
        <v>60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8"/>
        <v>-3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>
        <v>3</v>
      </c>
      <c r="E10" s="11">
        <v>1</v>
      </c>
      <c r="F10" s="11">
        <v>2</v>
      </c>
      <c r="G10" s="11"/>
      <c r="H10" s="11">
        <v>1</v>
      </c>
      <c r="I10" s="11"/>
      <c r="J10" s="9">
        <f t="shared" si="0"/>
        <v>2</v>
      </c>
      <c r="K10" s="9">
        <f t="shared" si="1"/>
        <v>-1</v>
      </c>
      <c r="L10" s="9">
        <f t="shared" si="7"/>
        <v>4</v>
      </c>
      <c r="M10" s="9">
        <f t="shared" si="8"/>
        <v>-4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4</v>
      </c>
      <c r="R10" s="9">
        <f t="shared" si="5"/>
        <v>5</v>
      </c>
      <c r="U10" s="8" t="s">
        <v>2</v>
      </c>
      <c r="V10" s="5">
        <f>100*(+E103/(E103+D103))</f>
        <v>38.88888888888889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9</v>
      </c>
      <c r="AC10" s="10">
        <f>100*SUM(R46:R52)/AB10</f>
        <v>22.22222222222222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4</v>
      </c>
      <c r="M11" s="9">
        <f t="shared" si="8"/>
        <v>-4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48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7</v>
      </c>
      <c r="AC11" s="10">
        <f>100*SUM(R53:R59)/AB11</f>
        <v>42.857142857142854</v>
      </c>
    </row>
    <row r="12" spans="1:29" ht="15">
      <c r="A12" s="12">
        <v>32755</v>
      </c>
      <c r="B12"/>
      <c r="C12">
        <v>2</v>
      </c>
      <c r="D12">
        <v>1</v>
      </c>
      <c r="E12">
        <v>1</v>
      </c>
      <c r="F12">
        <v>1</v>
      </c>
      <c r="G12">
        <v>1</v>
      </c>
      <c r="H12">
        <v>2</v>
      </c>
      <c r="I12">
        <v>1</v>
      </c>
      <c r="J12" s="9">
        <f t="shared" si="0"/>
        <v>0</v>
      </c>
      <c r="K12" s="9">
        <f t="shared" si="1"/>
        <v>1</v>
      </c>
      <c r="L12" s="9">
        <f t="shared" si="7"/>
        <v>4</v>
      </c>
      <c r="M12" s="9">
        <f t="shared" si="8"/>
        <v>-3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4</v>
      </c>
      <c r="R12" s="9">
        <f t="shared" si="5"/>
        <v>5</v>
      </c>
      <c r="U12" s="8" t="s">
        <v>41</v>
      </c>
      <c r="V12" s="5">
        <f>100*((E103+I103)/(E103+D103+I103+H103))</f>
        <v>42.62295081967213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</v>
      </c>
      <c r="M13" s="9">
        <f t="shared" si="8"/>
        <v>-3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>
        <v>2</v>
      </c>
      <c r="D14" s="11"/>
      <c r="E14" s="11">
        <v>3</v>
      </c>
      <c r="F14" s="11"/>
      <c r="G14" s="11">
        <v>3</v>
      </c>
      <c r="H14" s="11">
        <v>2</v>
      </c>
      <c r="I14" s="11">
        <v>1</v>
      </c>
      <c r="J14" s="9">
        <f t="shared" si="0"/>
        <v>1</v>
      </c>
      <c r="K14" s="9">
        <f t="shared" si="1"/>
        <v>0</v>
      </c>
      <c r="L14" s="9">
        <f t="shared" si="7"/>
        <v>5</v>
      </c>
      <c r="M14" s="9">
        <f t="shared" si="8"/>
        <v>-3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5</v>
      </c>
      <c r="R14" s="9">
        <f t="shared" si="5"/>
        <v>6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5</v>
      </c>
      <c r="M15" s="9">
        <f t="shared" si="8"/>
        <v>-3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5</v>
      </c>
      <c r="M16" s="9">
        <f t="shared" si="8"/>
        <v>-3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2</v>
      </c>
      <c r="AC16" s="10">
        <f>100*SUM(R88:R94)/AB16</f>
        <v>100</v>
      </c>
    </row>
    <row r="17" spans="1:29" ht="15">
      <c r="A17" s="12">
        <v>32760</v>
      </c>
      <c r="B17" s="11"/>
      <c r="C17">
        <v>2</v>
      </c>
      <c r="D17" s="11"/>
      <c r="E17" s="11"/>
      <c r="F17" s="11">
        <v>1</v>
      </c>
      <c r="G17">
        <v>1</v>
      </c>
      <c r="H17" s="11"/>
      <c r="I17" s="11">
        <v>1</v>
      </c>
      <c r="J17" s="9">
        <f t="shared" si="0"/>
        <v>-2</v>
      </c>
      <c r="K17" s="9">
        <f t="shared" si="1"/>
        <v>-1</v>
      </c>
      <c r="L17" s="9">
        <f t="shared" si="7"/>
        <v>3</v>
      </c>
      <c r="M17" s="9">
        <f t="shared" si="8"/>
        <v>-4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4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-4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>
        <v>1</v>
      </c>
      <c r="D19"/>
      <c r="E19"/>
      <c r="F19"/>
      <c r="G19">
        <v>4</v>
      </c>
      <c r="H19"/>
      <c r="I19">
        <v>1</v>
      </c>
      <c r="J19" s="9">
        <f t="shared" si="0"/>
        <v>-1</v>
      </c>
      <c r="K19" s="9">
        <f t="shared" si="1"/>
        <v>-3</v>
      </c>
      <c r="L19" s="9">
        <f t="shared" si="7"/>
        <v>2</v>
      </c>
      <c r="M19" s="9">
        <f t="shared" si="8"/>
        <v>-7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5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-7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2</v>
      </c>
      <c r="F21"/>
      <c r="G21">
        <v>1</v>
      </c>
      <c r="H21"/>
      <c r="I21">
        <v>1</v>
      </c>
      <c r="J21" s="9">
        <f t="shared" si="0"/>
        <v>2</v>
      </c>
      <c r="K21" s="9">
        <f t="shared" si="1"/>
        <v>0</v>
      </c>
      <c r="L21" s="9">
        <f t="shared" si="7"/>
        <v>4</v>
      </c>
      <c r="M21" s="9">
        <f t="shared" si="8"/>
        <v>-7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</v>
      </c>
      <c r="M22" s="9">
        <f t="shared" si="8"/>
        <v>-7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5</v>
      </c>
      <c r="M23" s="9">
        <f t="shared" si="8"/>
        <v>-7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2</v>
      </c>
      <c r="E24" s="11"/>
      <c r="F24" s="11"/>
      <c r="G24"/>
      <c r="H24" s="11"/>
      <c r="I24" s="11"/>
      <c r="J24" s="9">
        <f t="shared" si="0"/>
        <v>1</v>
      </c>
      <c r="K24" s="9">
        <f t="shared" si="1"/>
        <v>0</v>
      </c>
      <c r="L24" s="9">
        <f t="shared" si="7"/>
        <v>6</v>
      </c>
      <c r="M24" s="9">
        <f t="shared" si="8"/>
        <v>-7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-7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5</v>
      </c>
      <c r="D26" s="11">
        <v>1</v>
      </c>
      <c r="E26" s="11"/>
      <c r="F26"/>
      <c r="G26" s="11">
        <v>4</v>
      </c>
      <c r="H26" s="11">
        <v>2</v>
      </c>
      <c r="I26" s="11"/>
      <c r="J26" s="9">
        <f t="shared" si="0"/>
        <v>-4</v>
      </c>
      <c r="K26" s="9">
        <f t="shared" si="1"/>
        <v>-2</v>
      </c>
      <c r="L26" s="9">
        <f t="shared" si="7"/>
        <v>2</v>
      </c>
      <c r="M26" s="9">
        <f t="shared" si="8"/>
        <v>-9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9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</v>
      </c>
      <c r="M27" s="9">
        <f t="shared" si="8"/>
        <v>-9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>
        <v>3</v>
      </c>
      <c r="E28"/>
      <c r="F28">
        <v>1</v>
      </c>
      <c r="G28">
        <v>3</v>
      </c>
      <c r="H28">
        <v>1</v>
      </c>
      <c r="I28"/>
      <c r="J28" s="9">
        <f t="shared" si="0"/>
        <v>1</v>
      </c>
      <c r="K28" s="9">
        <f t="shared" si="1"/>
        <v>-3</v>
      </c>
      <c r="L28" s="9">
        <f t="shared" si="7"/>
        <v>3</v>
      </c>
      <c r="M28" s="9">
        <f t="shared" si="8"/>
        <v>-12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6</v>
      </c>
      <c r="R28" s="9">
        <f t="shared" si="5"/>
        <v>4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3</v>
      </c>
      <c r="M29" s="9">
        <f t="shared" si="8"/>
        <v>-12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2</v>
      </c>
      <c r="D30" s="11"/>
      <c r="E30" s="11"/>
      <c r="F30"/>
      <c r="G30">
        <v>1</v>
      </c>
      <c r="H30" s="11">
        <v>1</v>
      </c>
      <c r="I30" s="11">
        <v>1</v>
      </c>
      <c r="J30" s="9">
        <f t="shared" si="0"/>
        <v>-2</v>
      </c>
      <c r="K30" s="9">
        <f t="shared" si="1"/>
        <v>1</v>
      </c>
      <c r="L30" s="9">
        <f t="shared" si="7"/>
        <v>1</v>
      </c>
      <c r="M30" s="9">
        <f t="shared" si="8"/>
        <v>-11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3</v>
      </c>
      <c r="R30" s="9">
        <f t="shared" si="5"/>
        <v>2</v>
      </c>
      <c r="T30" s="8"/>
    </row>
    <row r="31" spans="1:20" ht="15">
      <c r="A31" s="12">
        <v>32774</v>
      </c>
      <c r="B31"/>
      <c r="C31" s="11">
        <v>1</v>
      </c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0</v>
      </c>
      <c r="M31" s="9">
        <f t="shared" si="8"/>
        <v>-14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-14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-14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-14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>
        <v>2</v>
      </c>
      <c r="D35">
        <v>1</v>
      </c>
      <c r="E35">
        <v>1</v>
      </c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-13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2</v>
      </c>
      <c r="R35" s="9">
        <f t="shared" si="5"/>
        <v>3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-13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-13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-13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-13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-13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/>
      <c r="F41"/>
      <c r="G41"/>
      <c r="H41"/>
      <c r="I41"/>
      <c r="J41" s="9">
        <f t="shared" si="10"/>
        <v>1</v>
      </c>
      <c r="K41" s="9">
        <f t="shared" si="11"/>
        <v>0</v>
      </c>
      <c r="L41" s="9">
        <f t="shared" si="16"/>
        <v>1</v>
      </c>
      <c r="M41" s="9">
        <f t="shared" si="17"/>
        <v>-13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-13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</v>
      </c>
      <c r="M43" s="9">
        <f t="shared" si="17"/>
        <v>-13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</v>
      </c>
      <c r="M44" s="9">
        <f t="shared" si="17"/>
        <v>-13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>
        <v>1</v>
      </c>
      <c r="H45" s="11"/>
      <c r="I45" s="11"/>
      <c r="J45" s="9">
        <f t="shared" si="10"/>
        <v>0</v>
      </c>
      <c r="K45" s="9">
        <f t="shared" si="11"/>
        <v>-1</v>
      </c>
      <c r="L45" s="9">
        <f t="shared" si="16"/>
        <v>1</v>
      </c>
      <c r="M45" s="9">
        <f t="shared" si="17"/>
        <v>-14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</v>
      </c>
      <c r="M46" s="9">
        <f t="shared" si="17"/>
        <v>-14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</v>
      </c>
      <c r="M47" s="9">
        <f t="shared" si="17"/>
        <v>-14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</v>
      </c>
      <c r="M48" s="9">
        <f t="shared" si="17"/>
        <v>-14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>
        <v>1</v>
      </c>
      <c r="G49"/>
      <c r="H49" s="11"/>
      <c r="I49" s="11">
        <v>1</v>
      </c>
      <c r="J49" s="9">
        <f t="shared" si="10"/>
        <v>0</v>
      </c>
      <c r="K49" s="9">
        <f t="shared" si="11"/>
        <v>0</v>
      </c>
      <c r="L49" s="9">
        <f t="shared" si="16"/>
        <v>1</v>
      </c>
      <c r="M49" s="9">
        <f t="shared" si="17"/>
        <v>-14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1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</v>
      </c>
      <c r="M50" s="9">
        <f t="shared" si="17"/>
        <v>-14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>
        <v>1</v>
      </c>
      <c r="G51">
        <v>2</v>
      </c>
      <c r="H51"/>
      <c r="I51">
        <v>1</v>
      </c>
      <c r="J51" s="9">
        <f t="shared" si="10"/>
        <v>0</v>
      </c>
      <c r="K51" s="9">
        <f t="shared" si="11"/>
        <v>-2</v>
      </c>
      <c r="L51" s="9">
        <f t="shared" si="16"/>
        <v>1</v>
      </c>
      <c r="M51" s="9">
        <f t="shared" si="17"/>
        <v>-16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3</v>
      </c>
      <c r="R51" s="9">
        <f t="shared" si="15"/>
        <v>1</v>
      </c>
    </row>
    <row r="52" spans="1:18" ht="15">
      <c r="A52" s="12">
        <v>32795</v>
      </c>
      <c r="B52" s="11">
        <v>1</v>
      </c>
      <c r="C52">
        <v>1</v>
      </c>
      <c r="D52" s="11"/>
      <c r="E52" s="11"/>
      <c r="F52" s="11"/>
      <c r="G52">
        <v>1</v>
      </c>
      <c r="H52" s="11"/>
      <c r="I52" s="11"/>
      <c r="J52" s="9">
        <f t="shared" si="10"/>
        <v>-2</v>
      </c>
      <c r="K52" s="9">
        <f t="shared" si="11"/>
        <v>-1</v>
      </c>
      <c r="L52" s="9">
        <f t="shared" si="16"/>
        <v>-1</v>
      </c>
      <c r="M52" s="9">
        <f t="shared" si="17"/>
        <v>-17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3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-17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2</v>
      </c>
      <c r="D54" s="11">
        <v>2</v>
      </c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-17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2</v>
      </c>
      <c r="R54" s="9">
        <f t="shared" si="15"/>
        <v>2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-17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>
        <v>1</v>
      </c>
      <c r="H56"/>
      <c r="I56"/>
      <c r="J56" s="9">
        <f t="shared" si="10"/>
        <v>0</v>
      </c>
      <c r="K56" s="9">
        <f t="shared" si="11"/>
        <v>-1</v>
      </c>
      <c r="L56" s="9">
        <f t="shared" si="16"/>
        <v>-1</v>
      </c>
      <c r="M56" s="9">
        <f t="shared" si="17"/>
        <v>-18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-18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-2</v>
      </c>
      <c r="M58" s="9">
        <f t="shared" si="17"/>
        <v>-18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</v>
      </c>
      <c r="M59" s="9">
        <f t="shared" si="17"/>
        <v>-18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-18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>
        <v>1</v>
      </c>
      <c r="E61"/>
      <c r="F61"/>
      <c r="G61">
        <v>1</v>
      </c>
      <c r="H61"/>
      <c r="I61"/>
      <c r="J61" s="9">
        <f t="shared" si="10"/>
        <v>1</v>
      </c>
      <c r="K61" s="9">
        <f t="shared" si="11"/>
        <v>-1</v>
      </c>
      <c r="L61" s="9">
        <f t="shared" si="16"/>
        <v>0</v>
      </c>
      <c r="M61" s="9">
        <f t="shared" si="17"/>
        <v>-19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1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-19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>
        <v>1</v>
      </c>
      <c r="F63"/>
      <c r="G63" s="11">
        <v>1</v>
      </c>
      <c r="H63" s="11"/>
      <c r="I63" s="11"/>
      <c r="J63" s="9">
        <f t="shared" si="10"/>
        <v>1</v>
      </c>
      <c r="K63" s="9">
        <f t="shared" si="11"/>
        <v>-1</v>
      </c>
      <c r="L63" s="9">
        <f t="shared" si="16"/>
        <v>1</v>
      </c>
      <c r="M63" s="9">
        <f t="shared" si="17"/>
        <v>-20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1</v>
      </c>
      <c r="R63" s="9">
        <f t="shared" si="15"/>
        <v>1</v>
      </c>
    </row>
    <row r="64" spans="1:18" ht="15">
      <c r="A64" s="12">
        <v>32807</v>
      </c>
      <c r="B64"/>
      <c r="C64"/>
      <c r="D64"/>
      <c r="E64"/>
      <c r="F64"/>
      <c r="G64">
        <v>1</v>
      </c>
      <c r="H64"/>
      <c r="I64"/>
      <c r="J64" s="9">
        <f t="shared" si="10"/>
        <v>0</v>
      </c>
      <c r="K64" s="9">
        <f t="shared" si="11"/>
        <v>-1</v>
      </c>
      <c r="L64" s="9">
        <f t="shared" si="16"/>
        <v>1</v>
      </c>
      <c r="M64" s="9">
        <f t="shared" si="17"/>
        <v>-21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</v>
      </c>
      <c r="M65" s="9">
        <f t="shared" si="17"/>
        <v>-21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>
        <v>1</v>
      </c>
      <c r="H66" s="11">
        <v>1</v>
      </c>
      <c r="I66" s="11">
        <v>1</v>
      </c>
      <c r="J66" s="9">
        <f t="shared" si="10"/>
        <v>-1</v>
      </c>
      <c r="K66" s="9">
        <f t="shared" si="11"/>
        <v>1</v>
      </c>
      <c r="L66" s="9">
        <f t="shared" si="16"/>
        <v>0</v>
      </c>
      <c r="M66" s="9">
        <f t="shared" si="17"/>
        <v>-20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2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-20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1</v>
      </c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-20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2</v>
      </c>
      <c r="R68" s="9">
        <f aca="true" t="shared" si="24" ref="R68:R101">D68+E68+H68+I68</f>
        <v>1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-20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>
        <v>1</v>
      </c>
      <c r="C70"/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-20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-20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-20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-20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-20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-20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-20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-20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-20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>
        <v>1</v>
      </c>
      <c r="C79"/>
      <c r="D79"/>
      <c r="E79"/>
      <c r="F79"/>
      <c r="G79"/>
      <c r="H79"/>
      <c r="I79"/>
      <c r="J79" s="9">
        <f t="shared" si="19"/>
        <v>-1</v>
      </c>
      <c r="K79" s="9">
        <f t="shared" si="20"/>
        <v>0</v>
      </c>
      <c r="L79" s="9">
        <f t="shared" si="25"/>
        <v>-2</v>
      </c>
      <c r="M79" s="9">
        <f t="shared" si="26"/>
        <v>-20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1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-2</v>
      </c>
      <c r="M80" s="9">
        <f t="shared" si="26"/>
        <v>-20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-2</v>
      </c>
      <c r="M81" s="9">
        <f t="shared" si="26"/>
        <v>-20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-2</v>
      </c>
      <c r="M82" s="9">
        <f t="shared" si="26"/>
        <v>-20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-2</v>
      </c>
      <c r="M83" s="9">
        <f t="shared" si="26"/>
        <v>-20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-2</v>
      </c>
      <c r="M84" s="9">
        <f t="shared" si="26"/>
        <v>-20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-2</v>
      </c>
      <c r="M85" s="9">
        <f t="shared" si="26"/>
        <v>-20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</v>
      </c>
      <c r="M86" s="9">
        <f t="shared" si="26"/>
        <v>-20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-2</v>
      </c>
      <c r="M87" s="9">
        <f t="shared" si="26"/>
        <v>-21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-21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-21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>
        <v>1</v>
      </c>
      <c r="F90"/>
      <c r="G90"/>
      <c r="H90"/>
      <c r="I90"/>
      <c r="J90" s="9">
        <f t="shared" si="19"/>
        <v>1</v>
      </c>
      <c r="K90" s="9">
        <f t="shared" si="20"/>
        <v>0</v>
      </c>
      <c r="L90" s="9">
        <f t="shared" si="25"/>
        <v>-1</v>
      </c>
      <c r="M90" s="9">
        <f t="shared" si="26"/>
        <v>-21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/>
      <c r="F94"/>
      <c r="G94"/>
      <c r="H94" s="11"/>
      <c r="I94" s="11"/>
      <c r="J94" s="9">
        <f t="shared" si="19"/>
        <v>1</v>
      </c>
      <c r="K94" s="9">
        <f t="shared" si="20"/>
        <v>0</v>
      </c>
      <c r="L94" s="9">
        <f t="shared" si="25"/>
        <v>0</v>
      </c>
      <c r="M94" s="9">
        <f t="shared" si="26"/>
        <v>-21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-21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-21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-21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-21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-21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-21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-21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31</v>
      </c>
      <c r="D103" s="9">
        <f t="shared" si="28"/>
        <v>22</v>
      </c>
      <c r="E103" s="9">
        <f t="shared" si="28"/>
        <v>14</v>
      </c>
      <c r="F103" s="9">
        <f t="shared" si="28"/>
        <v>9</v>
      </c>
      <c r="G103" s="9">
        <f t="shared" si="28"/>
        <v>37</v>
      </c>
      <c r="H103" s="9">
        <f t="shared" si="28"/>
        <v>13</v>
      </c>
      <c r="I103" s="9">
        <f t="shared" si="28"/>
        <v>12</v>
      </c>
      <c r="J103" s="9">
        <f t="shared" si="28"/>
        <v>0</v>
      </c>
      <c r="K103" s="9">
        <f t="shared" si="28"/>
        <v>-21</v>
      </c>
      <c r="N103" s="5">
        <f>SUM(N4:N101)</f>
        <v>0</v>
      </c>
      <c r="Q103" s="10">
        <f>SUM(Q4:Q101)</f>
        <v>82</v>
      </c>
      <c r="R103" s="10">
        <f>SUM(R4:R101)</f>
        <v>61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2">
      <selection activeCell="C102" sqref="C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2.6666666666666665</v>
      </c>
      <c r="AA4" s="5">
        <f aca="true" t="shared" si="6" ref="AA4:AA17">Z4*100/$Z$18</f>
        <v>-16.66666666666666</v>
      </c>
      <c r="AB4" s="10">
        <f>SUM(Q4:Q10)+SUM(R4:R10)</f>
        <v>14</v>
      </c>
      <c r="AC4" s="10">
        <f>100*SUM(R4:R10)/AB4</f>
        <v>57.142857142857146</v>
      </c>
    </row>
    <row r="5" spans="1:29" ht="15">
      <c r="A5" s="12">
        <v>32748</v>
      </c>
      <c r="B5" s="11"/>
      <c r="C5">
        <v>1</v>
      </c>
      <c r="D5" s="11"/>
      <c r="E5" s="11">
        <v>1</v>
      </c>
      <c r="F5" s="11">
        <v>1</v>
      </c>
      <c r="G5"/>
      <c r="H5" s="11">
        <v>2</v>
      </c>
      <c r="I5" s="11">
        <v>1</v>
      </c>
      <c r="J5" s="9">
        <f t="shared" si="0"/>
        <v>0</v>
      </c>
      <c r="K5" s="9">
        <f t="shared" si="1"/>
        <v>2</v>
      </c>
      <c r="L5" s="9">
        <f aca="true" t="shared" si="7" ref="L5:L36">L4+J5</f>
        <v>0</v>
      </c>
      <c r="M5" s="9">
        <f aca="true" t="shared" si="8" ref="M5:M36">M4+K5</f>
        <v>2</v>
      </c>
      <c r="N5" s="5">
        <f t="shared" si="2"/>
        <v>2.6666666666666665</v>
      </c>
      <c r="O5" s="10">
        <f aca="true" t="shared" si="9" ref="O5:O36">O4+N5</f>
        <v>2.6666666666666665</v>
      </c>
      <c r="P5" s="5">
        <f t="shared" si="3"/>
        <v>-16.666666666666668</v>
      </c>
      <c r="Q5" s="9">
        <f t="shared" si="4"/>
        <v>2</v>
      </c>
      <c r="R5" s="9">
        <f t="shared" si="5"/>
        <v>4</v>
      </c>
      <c r="T5" s="8" t="s">
        <v>29</v>
      </c>
      <c r="V5" s="9">
        <f>R103</f>
        <v>31</v>
      </c>
      <c r="W5"/>
      <c r="X5"/>
      <c r="Y5" s="1" t="s">
        <v>30</v>
      </c>
      <c r="Z5" s="10">
        <f>SUM(N11:N17)</f>
        <v>-9.333333333333332</v>
      </c>
      <c r="AA5" s="5">
        <f t="shared" si="6"/>
        <v>58.333333333333314</v>
      </c>
      <c r="AB5" s="10">
        <f>SUM(Q11:Q17)+SUM(R11:R17)</f>
        <v>17</v>
      </c>
      <c r="AC5" s="10">
        <f>100*SUM(R11:R17)/AB5</f>
        <v>29.41176470588235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2</v>
      </c>
      <c r="N6" s="5">
        <f t="shared" si="2"/>
        <v>0</v>
      </c>
      <c r="O6" s="10">
        <f t="shared" si="9"/>
        <v>2.6666666666666665</v>
      </c>
      <c r="P6" s="5">
        <f t="shared" si="3"/>
        <v>-16.666666666666668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43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2</v>
      </c>
      <c r="N7" s="5">
        <f t="shared" si="2"/>
        <v>0</v>
      </c>
      <c r="O7" s="10">
        <f t="shared" si="9"/>
        <v>2.6666666666666665</v>
      </c>
      <c r="P7" s="5">
        <f t="shared" si="3"/>
        <v>-16.666666666666668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41.891891891891895</v>
      </c>
      <c r="W7"/>
      <c r="Y7" s="1" t="s">
        <v>34</v>
      </c>
      <c r="Z7" s="10">
        <f>SUM(N25:N31)</f>
        <v>-8</v>
      </c>
      <c r="AA7" s="5">
        <f t="shared" si="6"/>
        <v>49.999999999999986</v>
      </c>
      <c r="AB7" s="10">
        <f>SUM(Q25:Q31)+SUM(R25:R31)</f>
        <v>10</v>
      </c>
      <c r="AC7" s="10">
        <f>100*SUM(R25:R31)/AB7</f>
        <v>20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2</v>
      </c>
      <c r="N8" s="5">
        <f t="shared" si="2"/>
        <v>0</v>
      </c>
      <c r="O8" s="10">
        <f t="shared" si="9"/>
        <v>2.6666666666666665</v>
      </c>
      <c r="P8" s="5">
        <f t="shared" si="3"/>
        <v>-16.666666666666668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2.6666666666666665</v>
      </c>
      <c r="AA8" s="5">
        <f t="shared" si="6"/>
        <v>-16.66666666666666</v>
      </c>
      <c r="AB8" s="10">
        <f>SUM(Q32:Q38)+SUM(R32:R38)</f>
        <v>4</v>
      </c>
      <c r="AC8" s="10">
        <f>100*SUM(R32:R38)/AB8</f>
        <v>75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2.6666666666666665</v>
      </c>
      <c r="P9" s="5">
        <f t="shared" si="3"/>
        <v>-16.666666666666668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3</v>
      </c>
      <c r="D10" s="11">
        <v>1</v>
      </c>
      <c r="E10" s="11"/>
      <c r="F10" s="11"/>
      <c r="G10" s="11">
        <v>1</v>
      </c>
      <c r="H10" s="11">
        <v>3</v>
      </c>
      <c r="I10" s="11"/>
      <c r="J10" s="9">
        <f t="shared" si="0"/>
        <v>-2</v>
      </c>
      <c r="K10" s="9">
        <f t="shared" si="1"/>
        <v>2</v>
      </c>
      <c r="L10" s="9">
        <f t="shared" si="7"/>
        <v>-2</v>
      </c>
      <c r="M10" s="9">
        <f t="shared" si="8"/>
        <v>4</v>
      </c>
      <c r="N10" s="5">
        <f t="shared" si="2"/>
        <v>0</v>
      </c>
      <c r="O10" s="10">
        <f t="shared" si="9"/>
        <v>2.6666666666666665</v>
      </c>
      <c r="P10" s="5">
        <f t="shared" si="3"/>
        <v>-16.666666666666668</v>
      </c>
      <c r="Q10" s="9">
        <f t="shared" si="4"/>
        <v>4</v>
      </c>
      <c r="R10" s="9">
        <f t="shared" si="5"/>
        <v>4</v>
      </c>
      <c r="U10" s="8" t="s">
        <v>2</v>
      </c>
      <c r="V10" s="5">
        <f>100*(+E103/(E103+D103))</f>
        <v>32</v>
      </c>
      <c r="W10"/>
      <c r="X10" s="8" t="s">
        <v>38</v>
      </c>
      <c r="Z10" s="10">
        <f>SUM(N46:N52)</f>
        <v>-4</v>
      </c>
      <c r="AA10" s="5">
        <f t="shared" si="6"/>
        <v>24.999999999999993</v>
      </c>
      <c r="AB10" s="10">
        <f>SUM(Q46:Q52)+SUM(R46:R52)</f>
        <v>5</v>
      </c>
      <c r="AC10" s="10">
        <f>100*SUM(R46:R52)/AB10</f>
        <v>20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-2</v>
      </c>
      <c r="M11" s="9">
        <f t="shared" si="8"/>
        <v>4</v>
      </c>
      <c r="N11" s="5">
        <f t="shared" si="2"/>
        <v>0</v>
      </c>
      <c r="O11" s="10">
        <f t="shared" si="9"/>
        <v>2.6666666666666665</v>
      </c>
      <c r="P11" s="5">
        <f t="shared" si="3"/>
        <v>-16.666666666666668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16.666666666666664</v>
      </c>
      <c r="W11"/>
      <c r="Y11" s="8" t="s">
        <v>40</v>
      </c>
      <c r="Z11" s="10">
        <f>SUM(N53:N59)</f>
        <v>5.333333333333333</v>
      </c>
      <c r="AA11" s="5">
        <f t="shared" si="6"/>
        <v>-33.33333333333332</v>
      </c>
      <c r="AB11" s="10">
        <f>SUM(Q53:Q59)+SUM(R53:R59)</f>
        <v>6</v>
      </c>
      <c r="AC11" s="10">
        <f>100*SUM(R53:R59)/AB11</f>
        <v>83.33333333333333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8"/>
        <v>4</v>
      </c>
      <c r="N12" s="5">
        <f t="shared" si="2"/>
        <v>0</v>
      </c>
      <c r="O12" s="10">
        <f t="shared" si="9"/>
        <v>2.6666666666666665</v>
      </c>
      <c r="P12" s="5">
        <f t="shared" si="3"/>
        <v>-16.666666666666668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29.03225806451613</v>
      </c>
      <c r="W12"/>
      <c r="X12" s="8" t="s">
        <v>42</v>
      </c>
      <c r="Z12" s="10">
        <f>SUM(N60:N66)</f>
        <v>-1.3333333333333333</v>
      </c>
      <c r="AA12" s="5">
        <f t="shared" si="6"/>
        <v>8.33333333333333</v>
      </c>
      <c r="AB12" s="10">
        <f>SUM(Q60:Q66)+SUM(R60:R66)</f>
        <v>1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-2</v>
      </c>
      <c r="M13" s="9">
        <f t="shared" si="8"/>
        <v>4</v>
      </c>
      <c r="N13" s="5">
        <f t="shared" si="2"/>
        <v>0</v>
      </c>
      <c r="O13" s="10">
        <f t="shared" si="9"/>
        <v>2.6666666666666665</v>
      </c>
      <c r="P13" s="5">
        <f t="shared" si="3"/>
        <v>-16.666666666666668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4</v>
      </c>
      <c r="D14" s="11">
        <v>1</v>
      </c>
      <c r="E14" s="11">
        <v>1</v>
      </c>
      <c r="F14" s="11"/>
      <c r="G14" s="11"/>
      <c r="H14" s="11"/>
      <c r="I14" s="11"/>
      <c r="J14" s="9">
        <f t="shared" si="0"/>
        <v>-4</v>
      </c>
      <c r="K14" s="9">
        <f t="shared" si="1"/>
        <v>0</v>
      </c>
      <c r="L14" s="9">
        <f t="shared" si="7"/>
        <v>-6</v>
      </c>
      <c r="M14" s="9">
        <f t="shared" si="8"/>
        <v>4</v>
      </c>
      <c r="N14" s="5">
        <f t="shared" si="2"/>
        <v>-5.333333333333333</v>
      </c>
      <c r="O14" s="10">
        <f t="shared" si="9"/>
        <v>-2.6666666666666665</v>
      </c>
      <c r="P14" s="5">
        <f t="shared" si="3"/>
        <v>16.666666666666668</v>
      </c>
      <c r="Q14" s="9">
        <f t="shared" si="4"/>
        <v>6</v>
      </c>
      <c r="R14" s="9">
        <f t="shared" si="5"/>
        <v>2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>
        <v>3</v>
      </c>
      <c r="D15" s="11">
        <v>2</v>
      </c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4</v>
      </c>
      <c r="N15" s="5">
        <f t="shared" si="2"/>
        <v>-1.3333333333333333</v>
      </c>
      <c r="O15" s="10">
        <f t="shared" si="9"/>
        <v>-4</v>
      </c>
      <c r="P15" s="5">
        <f t="shared" si="3"/>
        <v>25.000000000000004</v>
      </c>
      <c r="Q15" s="9">
        <f t="shared" si="4"/>
        <v>3</v>
      </c>
      <c r="R15" s="9">
        <f t="shared" si="5"/>
        <v>2</v>
      </c>
      <c r="T15" s="8"/>
      <c r="W15"/>
      <c r="Y15" s="8" t="s">
        <v>45</v>
      </c>
      <c r="Z15" s="10">
        <f>SUM(N81:N87)</f>
        <v>-1.3333333333333333</v>
      </c>
      <c r="AA15" s="5">
        <f t="shared" si="6"/>
        <v>8.33333333333333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-7</v>
      </c>
      <c r="M16" s="9">
        <f t="shared" si="8"/>
        <v>4</v>
      </c>
      <c r="N16" s="5">
        <f t="shared" si="2"/>
        <v>0</v>
      </c>
      <c r="O16" s="10">
        <f t="shared" si="9"/>
        <v>-4</v>
      </c>
      <c r="P16" s="5">
        <f t="shared" si="3"/>
        <v>25.000000000000004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>
        <v>3</v>
      </c>
      <c r="D17" s="11">
        <v>1</v>
      </c>
      <c r="E17" s="11"/>
      <c r="F17" s="11"/>
      <c r="G17"/>
      <c r="H17" s="11"/>
      <c r="I17" s="11"/>
      <c r="J17" s="9">
        <f t="shared" si="0"/>
        <v>-2</v>
      </c>
      <c r="K17" s="9">
        <f t="shared" si="1"/>
        <v>0</v>
      </c>
      <c r="L17" s="9">
        <f t="shared" si="7"/>
        <v>-9</v>
      </c>
      <c r="M17" s="9">
        <f t="shared" si="8"/>
        <v>4</v>
      </c>
      <c r="N17" s="5">
        <f t="shared" si="2"/>
        <v>-2.6666666666666665</v>
      </c>
      <c r="O17" s="10">
        <f t="shared" si="9"/>
        <v>-6.666666666666666</v>
      </c>
      <c r="P17" s="5">
        <f t="shared" si="3"/>
        <v>41.66666666666667</v>
      </c>
      <c r="Q17" s="9">
        <f t="shared" si="4"/>
        <v>3</v>
      </c>
      <c r="R17" s="9">
        <f t="shared" si="5"/>
        <v>1</v>
      </c>
      <c r="T17" s="8"/>
      <c r="X17"/>
      <c r="Y17" s="8" t="s">
        <v>47</v>
      </c>
      <c r="Z17" s="10">
        <f>SUM(N95:N101)</f>
        <v>-2.6666666666666665</v>
      </c>
      <c r="AA17" s="5">
        <f t="shared" si="6"/>
        <v>16.66666666666666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4</v>
      </c>
      <c r="N18" s="5">
        <f t="shared" si="2"/>
        <v>0</v>
      </c>
      <c r="O18" s="10">
        <f t="shared" si="9"/>
        <v>-6.666666666666666</v>
      </c>
      <c r="P18" s="5">
        <f t="shared" si="3"/>
        <v>41.66666666666667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-16.000000000000004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4</v>
      </c>
      <c r="N19" s="5">
        <f t="shared" si="2"/>
        <v>0</v>
      </c>
      <c r="O19" s="10">
        <f t="shared" si="9"/>
        <v>-6.666666666666666</v>
      </c>
      <c r="P19" s="5">
        <f t="shared" si="3"/>
        <v>41.66666666666667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>
        <v>3</v>
      </c>
      <c r="D20" s="11">
        <v>1</v>
      </c>
      <c r="E20" s="11">
        <v>1</v>
      </c>
      <c r="F20" s="11"/>
      <c r="G20" s="11"/>
      <c r="H20" s="11"/>
      <c r="I20" s="11"/>
      <c r="J20" s="9">
        <f t="shared" si="0"/>
        <v>-2</v>
      </c>
      <c r="K20" s="9">
        <f t="shared" si="1"/>
        <v>0</v>
      </c>
      <c r="L20" s="9">
        <f t="shared" si="7"/>
        <v>-11</v>
      </c>
      <c r="M20" s="9">
        <f t="shared" si="8"/>
        <v>4</v>
      </c>
      <c r="N20" s="5">
        <f t="shared" si="2"/>
        <v>-2.6666666666666665</v>
      </c>
      <c r="O20" s="10">
        <f t="shared" si="9"/>
        <v>-9.333333333333332</v>
      </c>
      <c r="P20" s="5">
        <f t="shared" si="3"/>
        <v>58.333333333333336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-11</v>
      </c>
      <c r="M21" s="9">
        <f t="shared" si="8"/>
        <v>4</v>
      </c>
      <c r="N21" s="5">
        <f t="shared" si="2"/>
        <v>0</v>
      </c>
      <c r="O21" s="10">
        <f t="shared" si="9"/>
        <v>-9.333333333333332</v>
      </c>
      <c r="P21" s="5">
        <f t="shared" si="3"/>
        <v>58.333333333333336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-11</v>
      </c>
      <c r="M22" s="9">
        <f t="shared" si="8"/>
        <v>4</v>
      </c>
      <c r="N22" s="5">
        <f t="shared" si="2"/>
        <v>0</v>
      </c>
      <c r="O22" s="10">
        <f t="shared" si="9"/>
        <v>-9.333333333333332</v>
      </c>
      <c r="P22" s="5">
        <f t="shared" si="3"/>
        <v>58.333333333333336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2</v>
      </c>
      <c r="E23" s="11">
        <v>1</v>
      </c>
      <c r="F23"/>
      <c r="G23" s="11"/>
      <c r="H23" s="11"/>
      <c r="I23" s="11"/>
      <c r="J23" s="9">
        <f t="shared" si="0"/>
        <v>2</v>
      </c>
      <c r="K23" s="9">
        <f t="shared" si="1"/>
        <v>0</v>
      </c>
      <c r="L23" s="9">
        <f t="shared" si="7"/>
        <v>-9</v>
      </c>
      <c r="M23" s="9">
        <f t="shared" si="8"/>
        <v>4</v>
      </c>
      <c r="N23" s="5">
        <f t="shared" si="2"/>
        <v>2.6666666666666665</v>
      </c>
      <c r="O23" s="10">
        <f t="shared" si="9"/>
        <v>-6.666666666666666</v>
      </c>
      <c r="P23" s="5">
        <f t="shared" si="3"/>
        <v>41.66666666666667</v>
      </c>
      <c r="Q23" s="9">
        <f t="shared" si="4"/>
        <v>1</v>
      </c>
      <c r="R23" s="9">
        <f t="shared" si="5"/>
        <v>3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-9</v>
      </c>
      <c r="M24" s="9">
        <f t="shared" si="8"/>
        <v>4</v>
      </c>
      <c r="N24" s="5">
        <f t="shared" si="2"/>
        <v>0</v>
      </c>
      <c r="O24" s="10">
        <f t="shared" si="9"/>
        <v>-6.666666666666666</v>
      </c>
      <c r="P24" s="5">
        <f t="shared" si="3"/>
        <v>41.66666666666667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-9</v>
      </c>
      <c r="M25" s="9">
        <f t="shared" si="8"/>
        <v>4</v>
      </c>
      <c r="N25" s="5">
        <f t="shared" si="2"/>
        <v>0</v>
      </c>
      <c r="O25" s="10">
        <f t="shared" si="9"/>
        <v>-6.666666666666666</v>
      </c>
      <c r="P25" s="5">
        <f t="shared" si="3"/>
        <v>41.66666666666667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1</v>
      </c>
      <c r="D26" s="11"/>
      <c r="E26" s="11"/>
      <c r="F26"/>
      <c r="G26" s="11"/>
      <c r="H26" s="11"/>
      <c r="I26" s="11"/>
      <c r="J26" s="9">
        <f t="shared" si="0"/>
        <v>-2</v>
      </c>
      <c r="K26" s="9">
        <f t="shared" si="1"/>
        <v>0</v>
      </c>
      <c r="L26" s="9">
        <f t="shared" si="7"/>
        <v>-11</v>
      </c>
      <c r="M26" s="9">
        <f t="shared" si="8"/>
        <v>4</v>
      </c>
      <c r="N26" s="5">
        <f t="shared" si="2"/>
        <v>-2.6666666666666665</v>
      </c>
      <c r="O26" s="10">
        <f t="shared" si="9"/>
        <v>-9.333333333333332</v>
      </c>
      <c r="P26" s="5">
        <f t="shared" si="3"/>
        <v>58.333333333333336</v>
      </c>
      <c r="Q26" s="9">
        <f t="shared" si="4"/>
        <v>2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4</v>
      </c>
      <c r="N27" s="5">
        <f t="shared" si="2"/>
        <v>0</v>
      </c>
      <c r="O27" s="10">
        <f t="shared" si="9"/>
        <v>-9.333333333333332</v>
      </c>
      <c r="P27" s="5">
        <f t="shared" si="3"/>
        <v>58.333333333333336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-11</v>
      </c>
      <c r="M28" s="9">
        <f t="shared" si="8"/>
        <v>4</v>
      </c>
      <c r="N28" s="5">
        <f t="shared" si="2"/>
        <v>0</v>
      </c>
      <c r="O28" s="10">
        <f t="shared" si="9"/>
        <v>-9.333333333333332</v>
      </c>
      <c r="P28" s="5">
        <f t="shared" si="3"/>
        <v>58.333333333333336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-11</v>
      </c>
      <c r="M29" s="9">
        <f t="shared" si="8"/>
        <v>4</v>
      </c>
      <c r="N29" s="5">
        <f t="shared" si="2"/>
        <v>0</v>
      </c>
      <c r="O29" s="10">
        <f t="shared" si="9"/>
        <v>-9.333333333333332</v>
      </c>
      <c r="P29" s="5">
        <f t="shared" si="3"/>
        <v>58.333333333333336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1</v>
      </c>
      <c r="D30" s="11">
        <v>1</v>
      </c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-11</v>
      </c>
      <c r="M30" s="9">
        <f t="shared" si="8"/>
        <v>4</v>
      </c>
      <c r="N30" s="5">
        <f t="shared" si="2"/>
        <v>0</v>
      </c>
      <c r="O30" s="10">
        <f t="shared" si="9"/>
        <v>-9.333333333333332</v>
      </c>
      <c r="P30" s="5">
        <f t="shared" si="3"/>
        <v>58.333333333333336</v>
      </c>
      <c r="Q30" s="9">
        <f t="shared" si="4"/>
        <v>1</v>
      </c>
      <c r="R30" s="9">
        <f t="shared" si="5"/>
        <v>1</v>
      </c>
      <c r="T30" s="8"/>
    </row>
    <row r="31" spans="1:20" ht="15">
      <c r="A31" s="12">
        <v>32774</v>
      </c>
      <c r="B31"/>
      <c r="C31" s="11">
        <v>5</v>
      </c>
      <c r="D31" s="11">
        <v>1</v>
      </c>
      <c r="E31" s="11"/>
      <c r="F31"/>
      <c r="G31" s="11"/>
      <c r="H31" s="11"/>
      <c r="I31" s="11"/>
      <c r="J31" s="9">
        <f t="shared" si="0"/>
        <v>-4</v>
      </c>
      <c r="K31" s="9">
        <f t="shared" si="1"/>
        <v>0</v>
      </c>
      <c r="L31" s="9">
        <f t="shared" si="7"/>
        <v>-15</v>
      </c>
      <c r="M31" s="9">
        <f t="shared" si="8"/>
        <v>4</v>
      </c>
      <c r="N31" s="5">
        <f t="shared" si="2"/>
        <v>-5.333333333333333</v>
      </c>
      <c r="O31" s="10">
        <f t="shared" si="9"/>
        <v>-14.666666666666664</v>
      </c>
      <c r="P31" s="5">
        <f t="shared" si="3"/>
        <v>91.66666666666667</v>
      </c>
      <c r="Q31" s="9">
        <f t="shared" si="4"/>
        <v>5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-15</v>
      </c>
      <c r="M32" s="9">
        <f t="shared" si="8"/>
        <v>4</v>
      </c>
      <c r="N32" s="5">
        <f t="shared" si="2"/>
        <v>0</v>
      </c>
      <c r="O32" s="10">
        <f t="shared" si="9"/>
        <v>-14.666666666666664</v>
      </c>
      <c r="P32" s="5">
        <f t="shared" si="3"/>
        <v>91.66666666666667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-15</v>
      </c>
      <c r="M33" s="9">
        <f t="shared" si="8"/>
        <v>4</v>
      </c>
      <c r="N33" s="5">
        <f t="shared" si="2"/>
        <v>0</v>
      </c>
      <c r="O33" s="10">
        <f t="shared" si="9"/>
        <v>-14.666666666666664</v>
      </c>
      <c r="P33" s="5">
        <f t="shared" si="3"/>
        <v>91.66666666666667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>
        <v>1</v>
      </c>
      <c r="D34" s="11"/>
      <c r="E34" s="11">
        <v>1</v>
      </c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-15</v>
      </c>
      <c r="M34" s="9">
        <f t="shared" si="8"/>
        <v>4</v>
      </c>
      <c r="N34" s="5">
        <f t="shared" si="2"/>
        <v>0</v>
      </c>
      <c r="O34" s="10">
        <f t="shared" si="9"/>
        <v>-14.666666666666664</v>
      </c>
      <c r="P34" s="5">
        <f t="shared" si="3"/>
        <v>91.66666666666667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-15</v>
      </c>
      <c r="M35" s="9">
        <f t="shared" si="8"/>
        <v>4</v>
      </c>
      <c r="N35" s="5">
        <f t="shared" si="2"/>
        <v>0</v>
      </c>
      <c r="O35" s="10">
        <f t="shared" si="9"/>
        <v>-14.666666666666664</v>
      </c>
      <c r="P35" s="5">
        <f t="shared" si="3"/>
        <v>91.66666666666667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-15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-14.666666666666664</v>
      </c>
      <c r="P36" s="5">
        <f aca="true" t="shared" si="13" ref="P36:P67">O36*100/$N$103</f>
        <v>91.66666666666667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-15</v>
      </c>
      <c r="M37" s="9">
        <f aca="true" t="shared" si="17" ref="M37:M68">M36+K37</f>
        <v>4</v>
      </c>
      <c r="N37" s="5">
        <f t="shared" si="12"/>
        <v>0</v>
      </c>
      <c r="O37" s="10">
        <f aca="true" t="shared" si="18" ref="O37:O68">O36+N37</f>
        <v>-14.666666666666664</v>
      </c>
      <c r="P37" s="5">
        <f t="shared" si="13"/>
        <v>91.66666666666667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/>
      <c r="H38" s="11"/>
      <c r="I38" s="11"/>
      <c r="J38" s="9">
        <f t="shared" si="10"/>
        <v>2</v>
      </c>
      <c r="K38" s="9">
        <f t="shared" si="11"/>
        <v>0</v>
      </c>
      <c r="L38" s="9">
        <f t="shared" si="16"/>
        <v>-13</v>
      </c>
      <c r="M38" s="9">
        <f t="shared" si="17"/>
        <v>4</v>
      </c>
      <c r="N38" s="5">
        <f t="shared" si="12"/>
        <v>2.6666666666666665</v>
      </c>
      <c r="O38" s="10">
        <f t="shared" si="18"/>
        <v>-11.999999999999998</v>
      </c>
      <c r="P38" s="5">
        <f t="shared" si="13"/>
        <v>75</v>
      </c>
      <c r="Q38" s="9">
        <f t="shared" si="14"/>
        <v>0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-13</v>
      </c>
      <c r="M39" s="9">
        <f t="shared" si="17"/>
        <v>4</v>
      </c>
      <c r="N39" s="5">
        <f t="shared" si="12"/>
        <v>0</v>
      </c>
      <c r="O39" s="10">
        <f t="shared" si="18"/>
        <v>-11.999999999999998</v>
      </c>
      <c r="P39" s="5">
        <f t="shared" si="13"/>
        <v>75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-13</v>
      </c>
      <c r="M40" s="9">
        <f t="shared" si="17"/>
        <v>4</v>
      </c>
      <c r="N40" s="5">
        <f t="shared" si="12"/>
        <v>0</v>
      </c>
      <c r="O40" s="10">
        <f t="shared" si="18"/>
        <v>-11.999999999999998</v>
      </c>
      <c r="P40" s="5">
        <f t="shared" si="13"/>
        <v>75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-13</v>
      </c>
      <c r="M41" s="9">
        <f t="shared" si="17"/>
        <v>4</v>
      </c>
      <c r="N41" s="5">
        <f t="shared" si="12"/>
        <v>0</v>
      </c>
      <c r="O41" s="10">
        <f t="shared" si="18"/>
        <v>-11.999999999999998</v>
      </c>
      <c r="P41" s="5">
        <f t="shared" si="13"/>
        <v>75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-13</v>
      </c>
      <c r="M42" s="9">
        <f t="shared" si="17"/>
        <v>4</v>
      </c>
      <c r="N42" s="5">
        <f t="shared" si="12"/>
        <v>0</v>
      </c>
      <c r="O42" s="10">
        <f t="shared" si="18"/>
        <v>-11.999999999999998</v>
      </c>
      <c r="P42" s="5">
        <f t="shared" si="13"/>
        <v>75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-13</v>
      </c>
      <c r="M43" s="9">
        <f t="shared" si="17"/>
        <v>4</v>
      </c>
      <c r="N43" s="5">
        <f t="shared" si="12"/>
        <v>0</v>
      </c>
      <c r="O43" s="10">
        <f t="shared" si="18"/>
        <v>-11.999999999999998</v>
      </c>
      <c r="P43" s="5">
        <f t="shared" si="13"/>
        <v>75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-13</v>
      </c>
      <c r="M44" s="9">
        <f t="shared" si="17"/>
        <v>4</v>
      </c>
      <c r="N44" s="5">
        <f t="shared" si="12"/>
        <v>0</v>
      </c>
      <c r="O44" s="10">
        <f t="shared" si="18"/>
        <v>-11.999999999999998</v>
      </c>
      <c r="P44" s="5">
        <f t="shared" si="13"/>
        <v>75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>
        <v>1</v>
      </c>
      <c r="D45" s="11">
        <v>1</v>
      </c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-13</v>
      </c>
      <c r="M45" s="9">
        <f t="shared" si="17"/>
        <v>4</v>
      </c>
      <c r="N45" s="5">
        <f t="shared" si="12"/>
        <v>0</v>
      </c>
      <c r="O45" s="10">
        <f t="shared" si="18"/>
        <v>-11.999999999999998</v>
      </c>
      <c r="P45" s="5">
        <f t="shared" si="13"/>
        <v>75</v>
      </c>
      <c r="Q45" s="9">
        <f t="shared" si="14"/>
        <v>1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-13</v>
      </c>
      <c r="M46" s="9">
        <f t="shared" si="17"/>
        <v>4</v>
      </c>
      <c r="N46" s="5">
        <f t="shared" si="12"/>
        <v>0</v>
      </c>
      <c r="O46" s="10">
        <f t="shared" si="18"/>
        <v>-11.999999999999998</v>
      </c>
      <c r="P46" s="5">
        <f t="shared" si="13"/>
        <v>75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-13</v>
      </c>
      <c r="M47" s="9">
        <f t="shared" si="17"/>
        <v>4</v>
      </c>
      <c r="N47" s="5">
        <f t="shared" si="12"/>
        <v>0</v>
      </c>
      <c r="O47" s="10">
        <f t="shared" si="18"/>
        <v>-11.999999999999998</v>
      </c>
      <c r="P47" s="5">
        <f t="shared" si="13"/>
        <v>75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-13</v>
      </c>
      <c r="M48" s="9">
        <f t="shared" si="17"/>
        <v>4</v>
      </c>
      <c r="N48" s="5">
        <f t="shared" si="12"/>
        <v>0</v>
      </c>
      <c r="O48" s="10">
        <f t="shared" si="18"/>
        <v>-11.999999999999998</v>
      </c>
      <c r="P48" s="5">
        <f t="shared" si="13"/>
        <v>75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>
        <v>1</v>
      </c>
      <c r="D49" s="11"/>
      <c r="E49" s="11"/>
      <c r="F49"/>
      <c r="G49"/>
      <c r="H49" s="11"/>
      <c r="I49" s="11"/>
      <c r="J49" s="9">
        <f t="shared" si="10"/>
        <v>-1</v>
      </c>
      <c r="K49" s="9">
        <f t="shared" si="11"/>
        <v>0</v>
      </c>
      <c r="L49" s="9">
        <f t="shared" si="16"/>
        <v>-14</v>
      </c>
      <c r="M49" s="9">
        <f t="shared" si="17"/>
        <v>4</v>
      </c>
      <c r="N49" s="5">
        <f t="shared" si="12"/>
        <v>-1.3333333333333333</v>
      </c>
      <c r="O49" s="10">
        <f t="shared" si="18"/>
        <v>-13.333333333333332</v>
      </c>
      <c r="P49" s="5">
        <f t="shared" si="13"/>
        <v>83.33333333333334</v>
      </c>
      <c r="Q49" s="9">
        <f t="shared" si="14"/>
        <v>1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4</v>
      </c>
      <c r="N50" s="5">
        <f t="shared" si="12"/>
        <v>0</v>
      </c>
      <c r="O50" s="10">
        <f t="shared" si="18"/>
        <v>-13.333333333333332</v>
      </c>
      <c r="P50" s="5">
        <f t="shared" si="13"/>
        <v>83.33333333333334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4</v>
      </c>
      <c r="N51" s="5">
        <f t="shared" si="12"/>
        <v>0</v>
      </c>
      <c r="O51" s="10">
        <f t="shared" si="18"/>
        <v>-13.333333333333332</v>
      </c>
      <c r="P51" s="5">
        <f t="shared" si="13"/>
        <v>83.33333333333334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2</v>
      </c>
      <c r="D52" s="11"/>
      <c r="E52" s="11">
        <v>1</v>
      </c>
      <c r="F52" s="11"/>
      <c r="G52"/>
      <c r="H52" s="11"/>
      <c r="I52" s="11"/>
      <c r="J52" s="9">
        <f t="shared" si="10"/>
        <v>-2</v>
      </c>
      <c r="K52" s="9">
        <f t="shared" si="11"/>
        <v>0</v>
      </c>
      <c r="L52" s="9">
        <f t="shared" si="16"/>
        <v>-16</v>
      </c>
      <c r="M52" s="9">
        <f t="shared" si="17"/>
        <v>4</v>
      </c>
      <c r="N52" s="5">
        <f t="shared" si="12"/>
        <v>-2.6666666666666665</v>
      </c>
      <c r="O52" s="10">
        <f t="shared" si="18"/>
        <v>-15.999999999999998</v>
      </c>
      <c r="P52" s="5">
        <f t="shared" si="13"/>
        <v>100</v>
      </c>
      <c r="Q52" s="9">
        <f t="shared" si="14"/>
        <v>3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-16</v>
      </c>
      <c r="M53" s="9">
        <f t="shared" si="17"/>
        <v>4</v>
      </c>
      <c r="N53" s="5">
        <f t="shared" si="12"/>
        <v>0</v>
      </c>
      <c r="O53" s="10">
        <f t="shared" si="18"/>
        <v>-15.999999999999998</v>
      </c>
      <c r="P53" s="5">
        <f t="shared" si="13"/>
        <v>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/>
      <c r="J54" s="9">
        <f t="shared" si="10"/>
        <v>1</v>
      </c>
      <c r="K54" s="9">
        <f t="shared" si="11"/>
        <v>0</v>
      </c>
      <c r="L54" s="9">
        <f t="shared" si="16"/>
        <v>-15</v>
      </c>
      <c r="M54" s="9">
        <f t="shared" si="17"/>
        <v>4</v>
      </c>
      <c r="N54" s="5">
        <f t="shared" si="12"/>
        <v>1.3333333333333333</v>
      </c>
      <c r="O54" s="10">
        <f t="shared" si="18"/>
        <v>-14.666666666666664</v>
      </c>
      <c r="P54" s="5">
        <f t="shared" si="13"/>
        <v>91.66666666666667</v>
      </c>
      <c r="Q54" s="9">
        <f t="shared" si="14"/>
        <v>0</v>
      </c>
      <c r="R54" s="9">
        <f t="shared" si="15"/>
        <v>1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-15</v>
      </c>
      <c r="M55" s="9">
        <f t="shared" si="17"/>
        <v>4</v>
      </c>
      <c r="N55" s="5">
        <f t="shared" si="12"/>
        <v>0</v>
      </c>
      <c r="O55" s="10">
        <f t="shared" si="18"/>
        <v>-14.666666666666664</v>
      </c>
      <c r="P55" s="5">
        <f t="shared" si="13"/>
        <v>91.66666666666667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-15</v>
      </c>
      <c r="M56" s="9">
        <f t="shared" si="17"/>
        <v>4</v>
      </c>
      <c r="N56" s="5">
        <f t="shared" si="12"/>
        <v>0</v>
      </c>
      <c r="O56" s="10">
        <f t="shared" si="18"/>
        <v>-14.666666666666664</v>
      </c>
      <c r="P56" s="5">
        <f t="shared" si="13"/>
        <v>91.66666666666667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-15</v>
      </c>
      <c r="M57" s="9">
        <f t="shared" si="17"/>
        <v>4</v>
      </c>
      <c r="N57" s="5">
        <f t="shared" si="12"/>
        <v>0</v>
      </c>
      <c r="O57" s="10">
        <f t="shared" si="18"/>
        <v>-14.666666666666664</v>
      </c>
      <c r="P57" s="5">
        <f t="shared" si="13"/>
        <v>91.66666666666667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>
        <v>3</v>
      </c>
      <c r="E58" s="11">
        <v>1</v>
      </c>
      <c r="F58"/>
      <c r="G58"/>
      <c r="H58" s="11"/>
      <c r="I58" s="11"/>
      <c r="J58" s="9">
        <f t="shared" si="10"/>
        <v>3</v>
      </c>
      <c r="K58" s="9">
        <f t="shared" si="11"/>
        <v>0</v>
      </c>
      <c r="L58" s="9">
        <f t="shared" si="16"/>
        <v>-12</v>
      </c>
      <c r="M58" s="9">
        <f t="shared" si="17"/>
        <v>4</v>
      </c>
      <c r="N58" s="5">
        <f t="shared" si="12"/>
        <v>4</v>
      </c>
      <c r="O58" s="10">
        <f t="shared" si="18"/>
        <v>-10.666666666666664</v>
      </c>
      <c r="P58" s="5">
        <f t="shared" si="13"/>
        <v>66.66666666666667</v>
      </c>
      <c r="Q58" s="9">
        <f t="shared" si="14"/>
        <v>1</v>
      </c>
      <c r="R58" s="9">
        <f t="shared" si="15"/>
        <v>4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-12</v>
      </c>
      <c r="M59" s="9">
        <f t="shared" si="17"/>
        <v>4</v>
      </c>
      <c r="N59" s="5">
        <f t="shared" si="12"/>
        <v>0</v>
      </c>
      <c r="O59" s="10">
        <f t="shared" si="18"/>
        <v>-10.666666666666664</v>
      </c>
      <c r="P59" s="5">
        <f t="shared" si="13"/>
        <v>66.66666666666667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4</v>
      </c>
      <c r="N60" s="5">
        <f t="shared" si="12"/>
        <v>0</v>
      </c>
      <c r="O60" s="10">
        <f t="shared" si="18"/>
        <v>-10.666666666666664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4</v>
      </c>
      <c r="N61" s="5">
        <f t="shared" si="12"/>
        <v>0</v>
      </c>
      <c r="O61" s="10">
        <f t="shared" si="18"/>
        <v>-10.666666666666664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-12</v>
      </c>
      <c r="M62" s="9">
        <f t="shared" si="17"/>
        <v>4</v>
      </c>
      <c r="N62" s="5">
        <f t="shared" si="12"/>
        <v>0</v>
      </c>
      <c r="O62" s="10">
        <f t="shared" si="18"/>
        <v>-10.666666666666664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-12</v>
      </c>
      <c r="M63" s="9">
        <f t="shared" si="17"/>
        <v>4</v>
      </c>
      <c r="N63" s="5">
        <f t="shared" si="12"/>
        <v>0</v>
      </c>
      <c r="O63" s="10">
        <f t="shared" si="18"/>
        <v>-10.666666666666664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-12</v>
      </c>
      <c r="M64" s="9">
        <f t="shared" si="17"/>
        <v>4</v>
      </c>
      <c r="N64" s="5">
        <f t="shared" si="12"/>
        <v>0</v>
      </c>
      <c r="O64" s="10">
        <f t="shared" si="18"/>
        <v>-10.666666666666664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-12</v>
      </c>
      <c r="M65" s="9">
        <f t="shared" si="17"/>
        <v>4</v>
      </c>
      <c r="N65" s="5">
        <f t="shared" si="12"/>
        <v>0</v>
      </c>
      <c r="O65" s="10">
        <f t="shared" si="18"/>
        <v>-10.666666666666664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-13</v>
      </c>
      <c r="M66" s="9">
        <f t="shared" si="17"/>
        <v>4</v>
      </c>
      <c r="N66" s="5">
        <f t="shared" si="12"/>
        <v>-1.3333333333333333</v>
      </c>
      <c r="O66" s="10">
        <f t="shared" si="18"/>
        <v>-11.999999999999998</v>
      </c>
      <c r="P66" s="5">
        <f t="shared" si="13"/>
        <v>75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4</v>
      </c>
      <c r="N67" s="5">
        <f t="shared" si="12"/>
        <v>0</v>
      </c>
      <c r="O67" s="10">
        <f t="shared" si="18"/>
        <v>-11.999999999999998</v>
      </c>
      <c r="P67" s="5">
        <f t="shared" si="13"/>
        <v>75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4</v>
      </c>
      <c r="N68" s="5">
        <f aca="true" t="shared" si="21" ref="N68:N101">(+J68+K68)*($J$103/($J$103+$K$103))</f>
        <v>0</v>
      </c>
      <c r="O68" s="10">
        <f t="shared" si="18"/>
        <v>-11.999999999999998</v>
      </c>
      <c r="P68" s="5">
        <f aca="true" t="shared" si="22" ref="P68:P99">O68*100/$N$103</f>
        <v>75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4</v>
      </c>
      <c r="N69" s="5">
        <f t="shared" si="21"/>
        <v>0</v>
      </c>
      <c r="O69" s="10">
        <f aca="true" t="shared" si="27" ref="O69:O100">O68+N69</f>
        <v>-11.999999999999998</v>
      </c>
      <c r="P69" s="5">
        <f t="shared" si="22"/>
        <v>75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>
        <v>1</v>
      </c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4</v>
      </c>
      <c r="N70" s="5">
        <f t="shared" si="21"/>
        <v>0</v>
      </c>
      <c r="O70" s="10">
        <f t="shared" si="27"/>
        <v>-11.999999999999998</v>
      </c>
      <c r="P70" s="5">
        <f t="shared" si="22"/>
        <v>75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4</v>
      </c>
      <c r="N71" s="5">
        <f t="shared" si="21"/>
        <v>0</v>
      </c>
      <c r="O71" s="10">
        <f t="shared" si="27"/>
        <v>-11.999999999999998</v>
      </c>
      <c r="P71" s="5">
        <f t="shared" si="22"/>
        <v>75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-13</v>
      </c>
      <c r="M72" s="9">
        <f t="shared" si="26"/>
        <v>4</v>
      </c>
      <c r="N72" s="5">
        <f t="shared" si="21"/>
        <v>0</v>
      </c>
      <c r="O72" s="10">
        <f t="shared" si="27"/>
        <v>-11.999999999999998</v>
      </c>
      <c r="P72" s="5">
        <f t="shared" si="22"/>
        <v>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-13</v>
      </c>
      <c r="M73" s="9">
        <f t="shared" si="26"/>
        <v>4</v>
      </c>
      <c r="N73" s="5">
        <f t="shared" si="21"/>
        <v>0</v>
      </c>
      <c r="O73" s="10">
        <f t="shared" si="27"/>
        <v>-11.999999999999998</v>
      </c>
      <c r="P73" s="5">
        <f t="shared" si="22"/>
        <v>75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-13</v>
      </c>
      <c r="M74" s="9">
        <f t="shared" si="26"/>
        <v>4</v>
      </c>
      <c r="N74" s="5">
        <f t="shared" si="21"/>
        <v>0</v>
      </c>
      <c r="O74" s="10">
        <f t="shared" si="27"/>
        <v>-11.999999999999998</v>
      </c>
      <c r="P74" s="5">
        <f t="shared" si="22"/>
        <v>75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-13</v>
      </c>
      <c r="M75" s="9">
        <f t="shared" si="26"/>
        <v>4</v>
      </c>
      <c r="N75" s="5">
        <f t="shared" si="21"/>
        <v>0</v>
      </c>
      <c r="O75" s="10">
        <f t="shared" si="27"/>
        <v>-11.999999999999998</v>
      </c>
      <c r="P75" s="5">
        <f t="shared" si="22"/>
        <v>75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-13</v>
      </c>
      <c r="M76" s="9">
        <f t="shared" si="26"/>
        <v>4</v>
      </c>
      <c r="N76" s="5">
        <f t="shared" si="21"/>
        <v>0</v>
      </c>
      <c r="O76" s="10">
        <f t="shared" si="27"/>
        <v>-11.999999999999998</v>
      </c>
      <c r="P76" s="5">
        <f t="shared" si="22"/>
        <v>75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-13</v>
      </c>
      <c r="M77" s="9">
        <f t="shared" si="26"/>
        <v>4</v>
      </c>
      <c r="N77" s="5">
        <f t="shared" si="21"/>
        <v>0</v>
      </c>
      <c r="O77" s="10">
        <f t="shared" si="27"/>
        <v>-11.999999999999998</v>
      </c>
      <c r="P77" s="5">
        <f t="shared" si="22"/>
        <v>75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-13</v>
      </c>
      <c r="M78" s="9">
        <f t="shared" si="26"/>
        <v>4</v>
      </c>
      <c r="N78" s="5">
        <f t="shared" si="21"/>
        <v>0</v>
      </c>
      <c r="O78" s="10">
        <f t="shared" si="27"/>
        <v>-11.999999999999998</v>
      </c>
      <c r="P78" s="5">
        <f t="shared" si="22"/>
        <v>75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-13</v>
      </c>
      <c r="M79" s="9">
        <f t="shared" si="26"/>
        <v>4</v>
      </c>
      <c r="N79" s="5">
        <f t="shared" si="21"/>
        <v>0</v>
      </c>
      <c r="O79" s="10">
        <f t="shared" si="27"/>
        <v>-11.999999999999998</v>
      </c>
      <c r="P79" s="5">
        <f t="shared" si="22"/>
        <v>75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-13</v>
      </c>
      <c r="M80" s="9">
        <f t="shared" si="26"/>
        <v>4</v>
      </c>
      <c r="N80" s="5">
        <f t="shared" si="21"/>
        <v>0</v>
      </c>
      <c r="O80" s="10">
        <f t="shared" si="27"/>
        <v>-11.999999999999998</v>
      </c>
      <c r="P80" s="5">
        <f t="shared" si="22"/>
        <v>75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-13</v>
      </c>
      <c r="M81" s="9">
        <f t="shared" si="26"/>
        <v>4</v>
      </c>
      <c r="N81" s="5">
        <f t="shared" si="21"/>
        <v>0</v>
      </c>
      <c r="O81" s="10">
        <f t="shared" si="27"/>
        <v>-11.999999999999998</v>
      </c>
      <c r="P81" s="5">
        <f t="shared" si="22"/>
        <v>75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-13</v>
      </c>
      <c r="M82" s="9">
        <f t="shared" si="26"/>
        <v>4</v>
      </c>
      <c r="N82" s="5">
        <f t="shared" si="21"/>
        <v>0</v>
      </c>
      <c r="O82" s="10">
        <f t="shared" si="27"/>
        <v>-11.999999999999998</v>
      </c>
      <c r="P82" s="5">
        <f t="shared" si="22"/>
        <v>75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-13</v>
      </c>
      <c r="M83" s="9">
        <f t="shared" si="26"/>
        <v>4</v>
      </c>
      <c r="N83" s="5">
        <f t="shared" si="21"/>
        <v>0</v>
      </c>
      <c r="O83" s="10">
        <f t="shared" si="27"/>
        <v>-11.999999999999998</v>
      </c>
      <c r="P83" s="5">
        <f t="shared" si="22"/>
        <v>75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-13</v>
      </c>
      <c r="M84" s="9">
        <f t="shared" si="26"/>
        <v>4</v>
      </c>
      <c r="N84" s="5">
        <f t="shared" si="21"/>
        <v>0</v>
      </c>
      <c r="O84" s="10">
        <f t="shared" si="27"/>
        <v>-11.999999999999998</v>
      </c>
      <c r="P84" s="5">
        <f t="shared" si="22"/>
        <v>75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-13</v>
      </c>
      <c r="M85" s="9">
        <f t="shared" si="26"/>
        <v>4</v>
      </c>
      <c r="N85" s="5">
        <f t="shared" si="21"/>
        <v>0</v>
      </c>
      <c r="O85" s="10">
        <f t="shared" si="27"/>
        <v>-11.999999999999998</v>
      </c>
      <c r="P85" s="5">
        <f t="shared" si="22"/>
        <v>75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-13</v>
      </c>
      <c r="M86" s="9">
        <f t="shared" si="26"/>
        <v>4</v>
      </c>
      <c r="N86" s="5">
        <f t="shared" si="21"/>
        <v>0</v>
      </c>
      <c r="O86" s="10">
        <f t="shared" si="27"/>
        <v>-11.999999999999998</v>
      </c>
      <c r="P86" s="5">
        <f t="shared" si="22"/>
        <v>75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-14</v>
      </c>
      <c r="M87" s="9">
        <f t="shared" si="26"/>
        <v>4</v>
      </c>
      <c r="N87" s="5">
        <f t="shared" si="21"/>
        <v>-1.3333333333333333</v>
      </c>
      <c r="O87" s="10">
        <f t="shared" si="27"/>
        <v>-13.333333333333332</v>
      </c>
      <c r="P87" s="5">
        <f t="shared" si="22"/>
        <v>83.33333333333334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4</v>
      </c>
      <c r="N88" s="5">
        <f t="shared" si="21"/>
        <v>0</v>
      </c>
      <c r="O88" s="10">
        <f t="shared" si="27"/>
        <v>-13.333333333333332</v>
      </c>
      <c r="P88" s="5">
        <f t="shared" si="22"/>
        <v>83.33333333333334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4</v>
      </c>
      <c r="N89" s="5">
        <f t="shared" si="21"/>
        <v>0</v>
      </c>
      <c r="O89" s="10">
        <f t="shared" si="27"/>
        <v>-13.333333333333332</v>
      </c>
      <c r="P89" s="5">
        <f t="shared" si="22"/>
        <v>83.33333333333334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4</v>
      </c>
      <c r="N90" s="5">
        <f t="shared" si="21"/>
        <v>0</v>
      </c>
      <c r="O90" s="10">
        <f t="shared" si="27"/>
        <v>-13.333333333333332</v>
      </c>
      <c r="P90" s="5">
        <f t="shared" si="22"/>
        <v>83.33333333333334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4</v>
      </c>
      <c r="N91" s="5">
        <f t="shared" si="21"/>
        <v>0</v>
      </c>
      <c r="O91" s="10">
        <f t="shared" si="27"/>
        <v>-13.333333333333332</v>
      </c>
      <c r="P91" s="5">
        <f t="shared" si="22"/>
        <v>83.33333333333334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4</v>
      </c>
      <c r="N92" s="5">
        <f t="shared" si="21"/>
        <v>0</v>
      </c>
      <c r="O92" s="10">
        <f t="shared" si="27"/>
        <v>-13.333333333333332</v>
      </c>
      <c r="P92" s="5">
        <f t="shared" si="22"/>
        <v>83.33333333333334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4</v>
      </c>
      <c r="N93" s="5">
        <f t="shared" si="21"/>
        <v>0</v>
      </c>
      <c r="O93" s="10">
        <f t="shared" si="27"/>
        <v>-13.333333333333332</v>
      </c>
      <c r="P93" s="5">
        <f t="shared" si="22"/>
        <v>83.33333333333334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4</v>
      </c>
      <c r="N94" s="5">
        <f t="shared" si="21"/>
        <v>0</v>
      </c>
      <c r="O94" s="10">
        <f t="shared" si="27"/>
        <v>-13.333333333333332</v>
      </c>
      <c r="P94" s="5">
        <f t="shared" si="22"/>
        <v>83.33333333333334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4</v>
      </c>
      <c r="N95" s="5">
        <f t="shared" si="21"/>
        <v>0</v>
      </c>
      <c r="O95" s="10">
        <f t="shared" si="27"/>
        <v>-13.333333333333332</v>
      </c>
      <c r="P95" s="5">
        <f t="shared" si="22"/>
        <v>83.33333333333334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4</v>
      </c>
      <c r="N96" s="5">
        <f t="shared" si="21"/>
        <v>0</v>
      </c>
      <c r="O96" s="10">
        <f t="shared" si="27"/>
        <v>-13.333333333333332</v>
      </c>
      <c r="P96" s="5">
        <f t="shared" si="22"/>
        <v>83.33333333333334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-14</v>
      </c>
      <c r="M97" s="9">
        <f t="shared" si="26"/>
        <v>4</v>
      </c>
      <c r="N97" s="5">
        <f t="shared" si="21"/>
        <v>0</v>
      </c>
      <c r="O97" s="10">
        <f t="shared" si="27"/>
        <v>-13.333333333333332</v>
      </c>
      <c r="P97" s="5">
        <f t="shared" si="22"/>
        <v>83.33333333333334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4</v>
      </c>
      <c r="N98" s="5">
        <f t="shared" si="21"/>
        <v>0</v>
      </c>
      <c r="O98" s="10">
        <f t="shared" si="27"/>
        <v>-13.333333333333332</v>
      </c>
      <c r="P98" s="5">
        <f t="shared" si="22"/>
        <v>83.33333333333334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4</v>
      </c>
      <c r="N99" s="5">
        <f t="shared" si="21"/>
        <v>0</v>
      </c>
      <c r="O99" s="10">
        <f t="shared" si="27"/>
        <v>-13.333333333333332</v>
      </c>
      <c r="P99" s="5">
        <f t="shared" si="22"/>
        <v>83.33333333333334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4</v>
      </c>
      <c r="N100" s="5">
        <f t="shared" si="21"/>
        <v>0</v>
      </c>
      <c r="O100" s="10">
        <f t="shared" si="27"/>
        <v>-13.333333333333332</v>
      </c>
      <c r="P100" s="5">
        <f>O100*100/$N$103</f>
        <v>83.33333333333334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>
        <v>2</v>
      </c>
      <c r="D101" s="11"/>
      <c r="E101" s="11"/>
      <c r="F101"/>
      <c r="G101" s="11"/>
      <c r="H101" s="11"/>
      <c r="I101" s="11"/>
      <c r="J101" s="9">
        <f t="shared" si="19"/>
        <v>-2</v>
      </c>
      <c r="K101" s="9">
        <f t="shared" si="20"/>
        <v>0</v>
      </c>
      <c r="L101" s="9">
        <f t="shared" si="25"/>
        <v>-16</v>
      </c>
      <c r="M101" s="9">
        <f t="shared" si="26"/>
        <v>4</v>
      </c>
      <c r="N101" s="5">
        <f t="shared" si="21"/>
        <v>-2.6666666666666665</v>
      </c>
      <c r="O101" s="10">
        <f>O100+N101</f>
        <v>-15.999999999999998</v>
      </c>
      <c r="P101" s="5">
        <f>O101*100/$N$103</f>
        <v>100</v>
      </c>
      <c r="Q101" s="9">
        <f t="shared" si="23"/>
        <v>2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17</v>
      </c>
      <c r="E103" s="9">
        <f t="shared" si="28"/>
        <v>8</v>
      </c>
      <c r="F103" s="9">
        <f t="shared" si="28"/>
        <v>1</v>
      </c>
      <c r="G103" s="9">
        <f t="shared" si="28"/>
        <v>1</v>
      </c>
      <c r="H103" s="9">
        <f t="shared" si="28"/>
        <v>5</v>
      </c>
      <c r="I103" s="9">
        <f t="shared" si="28"/>
        <v>1</v>
      </c>
      <c r="J103" s="9">
        <f t="shared" si="28"/>
        <v>-16</v>
      </c>
      <c r="K103" s="9">
        <f t="shared" si="28"/>
        <v>4</v>
      </c>
      <c r="N103" s="5">
        <f>SUM(N4:N101)</f>
        <v>-15.999999999999998</v>
      </c>
      <c r="Q103" s="10">
        <f>SUM(Q4:Q101)</f>
        <v>43</v>
      </c>
      <c r="R103" s="10">
        <f>SUM(R4:R101)</f>
        <v>31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C88" sqref="C8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-7</v>
      </c>
      <c r="AA4" s="5">
        <f aca="true" t="shared" si="6" ref="AA4:AA17">Z4*100/$Z$18</f>
        <v>46.666666666666664</v>
      </c>
      <c r="AB4" s="10">
        <f>SUM(Q4:Q10)+SUM(R4:R10)</f>
        <v>13</v>
      </c>
      <c r="AC4" s="10">
        <f>100*SUM(R4:R10)/AB4</f>
        <v>23.076923076923077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-2</v>
      </c>
      <c r="AA5" s="5">
        <f t="shared" si="6"/>
        <v>13.333333333333334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>
        <v>1</v>
      </c>
      <c r="C6">
        <v>5</v>
      </c>
      <c r="D6">
        <v>2</v>
      </c>
      <c r="E6"/>
      <c r="F6"/>
      <c r="G6"/>
      <c r="H6"/>
      <c r="I6"/>
      <c r="J6" s="9">
        <f t="shared" si="0"/>
        <v>-4</v>
      </c>
      <c r="K6" s="9">
        <f t="shared" si="1"/>
        <v>0</v>
      </c>
      <c r="L6" s="9">
        <f t="shared" si="7"/>
        <v>-4</v>
      </c>
      <c r="M6" s="9">
        <f t="shared" si="8"/>
        <v>0</v>
      </c>
      <c r="N6" s="5">
        <f t="shared" si="2"/>
        <v>-4</v>
      </c>
      <c r="O6" s="10">
        <f t="shared" si="9"/>
        <v>-4</v>
      </c>
      <c r="P6" s="5">
        <f t="shared" si="3"/>
        <v>26.666666666666668</v>
      </c>
      <c r="Q6" s="9">
        <f t="shared" si="4"/>
        <v>6</v>
      </c>
      <c r="R6" s="9">
        <f t="shared" si="5"/>
        <v>2</v>
      </c>
      <c r="T6" s="8" t="s">
        <v>31</v>
      </c>
      <c r="V6" s="9">
        <f>Q103</f>
        <v>39</v>
      </c>
      <c r="W6"/>
      <c r="X6" s="1" t="s">
        <v>32</v>
      </c>
      <c r="Z6" s="10">
        <f>SUM(N18:N24)</f>
        <v>1</v>
      </c>
      <c r="AA6" s="5">
        <f t="shared" si="6"/>
        <v>-6.666666666666667</v>
      </c>
      <c r="AB6" s="10">
        <f>SUM(Q18:Q24)+SUM(R18:R24)</f>
        <v>3</v>
      </c>
      <c r="AC6" s="10">
        <f>100*SUM(R18:R24)/AB6</f>
        <v>66.66666666666667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-4</v>
      </c>
      <c r="M7" s="9">
        <f t="shared" si="8"/>
        <v>0</v>
      </c>
      <c r="N7" s="5">
        <f t="shared" si="2"/>
        <v>0</v>
      </c>
      <c r="O7" s="10">
        <f t="shared" si="9"/>
        <v>-4</v>
      </c>
      <c r="P7" s="5">
        <f t="shared" si="3"/>
        <v>26.666666666666668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38.095238095238095</v>
      </c>
      <c r="W7"/>
      <c r="Y7" s="1" t="s">
        <v>34</v>
      </c>
      <c r="Z7" s="10">
        <f>SUM(N25:N31)</f>
        <v>-6</v>
      </c>
      <c r="AA7" s="5">
        <f t="shared" si="6"/>
        <v>40</v>
      </c>
      <c r="AB7" s="10">
        <f>SUM(Q25:Q31)+SUM(R25:R31)</f>
        <v>14</v>
      </c>
      <c r="AC7" s="10">
        <f>100*SUM(R25:R31)/AB7</f>
        <v>28.571428571428573</v>
      </c>
    </row>
    <row r="8" spans="1:29" ht="15">
      <c r="A8" s="12">
        <v>32751</v>
      </c>
      <c r="B8"/>
      <c r="C8">
        <v>2</v>
      </c>
      <c r="D8"/>
      <c r="E8"/>
      <c r="F8"/>
      <c r="G8"/>
      <c r="H8"/>
      <c r="I8"/>
      <c r="J8" s="9">
        <f t="shared" si="0"/>
        <v>-2</v>
      </c>
      <c r="K8" s="9">
        <f t="shared" si="1"/>
        <v>0</v>
      </c>
      <c r="L8" s="9">
        <f t="shared" si="7"/>
        <v>-6</v>
      </c>
      <c r="M8" s="9">
        <f t="shared" si="8"/>
        <v>0</v>
      </c>
      <c r="N8" s="5">
        <f t="shared" si="2"/>
        <v>-2</v>
      </c>
      <c r="O8" s="10">
        <f t="shared" si="9"/>
        <v>-6</v>
      </c>
      <c r="P8" s="5">
        <f t="shared" si="3"/>
        <v>40</v>
      </c>
      <c r="Q8" s="9">
        <f t="shared" si="4"/>
        <v>2</v>
      </c>
      <c r="R8" s="9">
        <f t="shared" si="5"/>
        <v>0</v>
      </c>
      <c r="W8"/>
      <c r="X8" s="1" t="s">
        <v>35</v>
      </c>
      <c r="Z8" s="10">
        <f>SUM(N32:N38)</f>
        <v>6</v>
      </c>
      <c r="AA8" s="5">
        <f t="shared" si="6"/>
        <v>-40</v>
      </c>
      <c r="AB8" s="10">
        <f>SUM(Q32:Q38)+SUM(R32:R38)</f>
        <v>14</v>
      </c>
      <c r="AC8" s="10">
        <f>100*SUM(R32:R38)/AB8</f>
        <v>71.42857142857143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-6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6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/>
      <c r="E10" s="11">
        <v>1</v>
      </c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-7</v>
      </c>
      <c r="M10" s="9">
        <f t="shared" si="8"/>
        <v>0</v>
      </c>
      <c r="N10" s="5">
        <f t="shared" si="2"/>
        <v>-1</v>
      </c>
      <c r="O10" s="10">
        <f t="shared" si="9"/>
        <v>-7</v>
      </c>
      <c r="P10" s="5">
        <f t="shared" si="3"/>
        <v>46.666666666666664</v>
      </c>
      <c r="Q10" s="9">
        <f t="shared" si="4"/>
        <v>2</v>
      </c>
      <c r="R10" s="9">
        <f t="shared" si="5"/>
        <v>1</v>
      </c>
      <c r="U10" s="8" t="s">
        <v>2</v>
      </c>
      <c r="V10" s="5">
        <f>100*(+E103/(E103+D103))</f>
        <v>45.83333333333333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2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-7</v>
      </c>
      <c r="M11" s="9">
        <f t="shared" si="8"/>
        <v>0</v>
      </c>
      <c r="N11" s="5">
        <f t="shared" si="2"/>
        <v>0</v>
      </c>
      <c r="O11" s="10">
        <f t="shared" si="9"/>
        <v>-7</v>
      </c>
      <c r="P11" s="5">
        <f t="shared" si="3"/>
        <v>46.666666666666664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-6</v>
      </c>
      <c r="M12" s="9">
        <f t="shared" si="8"/>
        <v>0</v>
      </c>
      <c r="N12" s="5">
        <f t="shared" si="2"/>
        <v>1</v>
      </c>
      <c r="O12" s="10">
        <f t="shared" si="9"/>
        <v>-6</v>
      </c>
      <c r="P12" s="5">
        <f t="shared" si="3"/>
        <v>40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45.83333333333333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-6</v>
      </c>
      <c r="M13" s="9">
        <f t="shared" si="8"/>
        <v>0</v>
      </c>
      <c r="N13" s="5">
        <f t="shared" si="2"/>
        <v>0</v>
      </c>
      <c r="O13" s="10">
        <f t="shared" si="9"/>
        <v>-6</v>
      </c>
      <c r="P13" s="5">
        <f t="shared" si="3"/>
        <v>40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13.333333333333334</v>
      </c>
      <c r="AB13" s="10">
        <f>SUM(Q67:Q73)+SUM(R67:R73)</f>
        <v>2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0</v>
      </c>
      <c r="O14" s="10">
        <f t="shared" si="9"/>
        <v>-6</v>
      </c>
      <c r="P14" s="5">
        <f t="shared" si="3"/>
        <v>40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13.333333333333334</v>
      </c>
      <c r="AB14" s="10">
        <f>SUM(Q74:Q80)+SUM(R74:R80)</f>
        <v>2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-6</v>
      </c>
      <c r="M15" s="9">
        <f t="shared" si="8"/>
        <v>0</v>
      </c>
      <c r="N15" s="5">
        <f t="shared" si="2"/>
        <v>0</v>
      </c>
      <c r="O15" s="10">
        <f t="shared" si="9"/>
        <v>-6</v>
      </c>
      <c r="P15" s="5">
        <f t="shared" si="3"/>
        <v>40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</v>
      </c>
      <c r="AA15" s="5">
        <f t="shared" si="6"/>
        <v>6.666666666666667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>
        <v>3</v>
      </c>
      <c r="D16"/>
      <c r="E16"/>
      <c r="F16"/>
      <c r="G16"/>
      <c r="H16"/>
      <c r="I16"/>
      <c r="J16" s="9">
        <f t="shared" si="0"/>
        <v>-3</v>
      </c>
      <c r="K16" s="9">
        <f t="shared" si="1"/>
        <v>0</v>
      </c>
      <c r="L16" s="9">
        <f t="shared" si="7"/>
        <v>-9</v>
      </c>
      <c r="M16" s="9">
        <f t="shared" si="8"/>
        <v>0</v>
      </c>
      <c r="N16" s="5">
        <f t="shared" si="2"/>
        <v>-3</v>
      </c>
      <c r="O16" s="10">
        <f t="shared" si="9"/>
        <v>-9</v>
      </c>
      <c r="P16" s="5">
        <f t="shared" si="3"/>
        <v>60</v>
      </c>
      <c r="Q16" s="9">
        <f t="shared" si="4"/>
        <v>3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-9</v>
      </c>
      <c r="M17" s="9">
        <f t="shared" si="8"/>
        <v>0</v>
      </c>
      <c r="N17" s="5">
        <f t="shared" si="2"/>
        <v>0</v>
      </c>
      <c r="O17" s="10">
        <f t="shared" si="9"/>
        <v>-9</v>
      </c>
      <c r="P17" s="5">
        <f t="shared" si="3"/>
        <v>60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0</v>
      </c>
      <c r="N18" s="5">
        <f t="shared" si="2"/>
        <v>0</v>
      </c>
      <c r="O18" s="10">
        <f t="shared" si="9"/>
        <v>-9</v>
      </c>
      <c r="P18" s="5">
        <f t="shared" si="3"/>
        <v>60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0</v>
      </c>
      <c r="N19" s="5">
        <f t="shared" si="2"/>
        <v>0</v>
      </c>
      <c r="O19" s="10">
        <f t="shared" si="9"/>
        <v>-9</v>
      </c>
      <c r="P19" s="5">
        <f t="shared" si="3"/>
        <v>60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>
        <v>1</v>
      </c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-8</v>
      </c>
      <c r="M20" s="9">
        <f t="shared" si="8"/>
        <v>0</v>
      </c>
      <c r="N20" s="5">
        <f t="shared" si="2"/>
        <v>1</v>
      </c>
      <c r="O20" s="10">
        <f t="shared" si="9"/>
        <v>-8</v>
      </c>
      <c r="P20" s="5">
        <f t="shared" si="3"/>
        <v>53.333333333333336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-8</v>
      </c>
      <c r="M21" s="9">
        <f t="shared" si="8"/>
        <v>0</v>
      </c>
      <c r="N21" s="5">
        <f t="shared" si="2"/>
        <v>0</v>
      </c>
      <c r="O21" s="10">
        <f t="shared" si="9"/>
        <v>-8</v>
      </c>
      <c r="P21" s="5">
        <f t="shared" si="3"/>
        <v>53.333333333333336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-7</v>
      </c>
      <c r="M22" s="9">
        <f t="shared" si="8"/>
        <v>0</v>
      </c>
      <c r="N22" s="5">
        <f t="shared" si="2"/>
        <v>1</v>
      </c>
      <c r="O22" s="10">
        <f t="shared" si="9"/>
        <v>-7</v>
      </c>
      <c r="P22" s="5">
        <f t="shared" si="3"/>
        <v>46.666666666666664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-7</v>
      </c>
      <c r="M23" s="9">
        <f t="shared" si="8"/>
        <v>0</v>
      </c>
      <c r="N23" s="5">
        <f t="shared" si="2"/>
        <v>0</v>
      </c>
      <c r="O23" s="10">
        <f t="shared" si="9"/>
        <v>-7</v>
      </c>
      <c r="P23" s="5">
        <f t="shared" si="3"/>
        <v>46.666666666666664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-8</v>
      </c>
      <c r="M24" s="9">
        <f t="shared" si="8"/>
        <v>0</v>
      </c>
      <c r="N24" s="5">
        <f t="shared" si="2"/>
        <v>-1</v>
      </c>
      <c r="O24" s="10">
        <f t="shared" si="9"/>
        <v>-8</v>
      </c>
      <c r="P24" s="5">
        <f t="shared" si="3"/>
        <v>53.333333333333336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-8</v>
      </c>
      <c r="M25" s="9">
        <f t="shared" si="8"/>
        <v>0</v>
      </c>
      <c r="N25" s="5">
        <f t="shared" si="2"/>
        <v>0</v>
      </c>
      <c r="O25" s="10">
        <f t="shared" si="9"/>
        <v>-8</v>
      </c>
      <c r="P25" s="5">
        <f t="shared" si="3"/>
        <v>53.333333333333336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4</v>
      </c>
      <c r="D26" s="11">
        <v>2</v>
      </c>
      <c r="E26" s="11"/>
      <c r="F26"/>
      <c r="G26" s="11"/>
      <c r="H26" s="11"/>
      <c r="I26" s="11"/>
      <c r="J26" s="9">
        <f t="shared" si="0"/>
        <v>-3</v>
      </c>
      <c r="K26" s="9">
        <f t="shared" si="1"/>
        <v>0</v>
      </c>
      <c r="L26" s="9">
        <f t="shared" si="7"/>
        <v>-11</v>
      </c>
      <c r="M26" s="9">
        <f t="shared" si="8"/>
        <v>0</v>
      </c>
      <c r="N26" s="5">
        <f t="shared" si="2"/>
        <v>-3</v>
      </c>
      <c r="O26" s="10">
        <f t="shared" si="9"/>
        <v>-11</v>
      </c>
      <c r="P26" s="5">
        <f t="shared" si="3"/>
        <v>73.33333333333333</v>
      </c>
      <c r="Q26" s="9">
        <f t="shared" si="4"/>
        <v>5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0</v>
      </c>
      <c r="N27" s="5">
        <f t="shared" si="2"/>
        <v>0</v>
      </c>
      <c r="O27" s="10">
        <f t="shared" si="9"/>
        <v>-11</v>
      </c>
      <c r="P27" s="5">
        <f t="shared" si="3"/>
        <v>73.33333333333333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3</v>
      </c>
      <c r="D28">
        <v>1</v>
      </c>
      <c r="E28"/>
      <c r="F28"/>
      <c r="G28"/>
      <c r="H28"/>
      <c r="I28"/>
      <c r="J28" s="9">
        <f t="shared" si="0"/>
        <v>-2</v>
      </c>
      <c r="K28" s="9">
        <f t="shared" si="1"/>
        <v>0</v>
      </c>
      <c r="L28" s="9">
        <f t="shared" si="7"/>
        <v>-13</v>
      </c>
      <c r="M28" s="9">
        <f t="shared" si="8"/>
        <v>0</v>
      </c>
      <c r="N28" s="5">
        <f t="shared" si="2"/>
        <v>-2</v>
      </c>
      <c r="O28" s="10">
        <f t="shared" si="9"/>
        <v>-13</v>
      </c>
      <c r="P28" s="5">
        <f t="shared" si="3"/>
        <v>86.66666666666667</v>
      </c>
      <c r="Q28" s="9">
        <f t="shared" si="4"/>
        <v>3</v>
      </c>
      <c r="R28" s="9">
        <f t="shared" si="5"/>
        <v>1</v>
      </c>
      <c r="T28" s="8"/>
    </row>
    <row r="29" spans="1:18" ht="15">
      <c r="A29" s="12">
        <v>32772</v>
      </c>
      <c r="B29"/>
      <c r="C29">
        <v>1</v>
      </c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-14</v>
      </c>
      <c r="M29" s="9">
        <f t="shared" si="8"/>
        <v>0</v>
      </c>
      <c r="N29" s="5">
        <f t="shared" si="2"/>
        <v>-1</v>
      </c>
      <c r="O29" s="10">
        <f t="shared" si="9"/>
        <v>-14</v>
      </c>
      <c r="P29" s="5">
        <f t="shared" si="3"/>
        <v>93.33333333333333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-14</v>
      </c>
      <c r="M30" s="9">
        <f t="shared" si="8"/>
        <v>0</v>
      </c>
      <c r="N30" s="5">
        <f t="shared" si="2"/>
        <v>0</v>
      </c>
      <c r="O30" s="10">
        <f t="shared" si="9"/>
        <v>-14</v>
      </c>
      <c r="P30" s="5">
        <f t="shared" si="3"/>
        <v>93.33333333333333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/>
      <c r="D31" s="11">
        <v>1</v>
      </c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-14</v>
      </c>
      <c r="M31" s="9">
        <f t="shared" si="8"/>
        <v>0</v>
      </c>
      <c r="N31" s="5">
        <f t="shared" si="2"/>
        <v>0</v>
      </c>
      <c r="O31" s="10">
        <f t="shared" si="9"/>
        <v>-14</v>
      </c>
      <c r="P31" s="5">
        <f t="shared" si="3"/>
        <v>93.33333333333333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-14</v>
      </c>
      <c r="M32" s="9">
        <f t="shared" si="8"/>
        <v>0</v>
      </c>
      <c r="N32" s="5">
        <f t="shared" si="2"/>
        <v>0</v>
      </c>
      <c r="O32" s="10">
        <f t="shared" si="9"/>
        <v>-14</v>
      </c>
      <c r="P32" s="5">
        <f t="shared" si="3"/>
        <v>93.33333333333333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v>1</v>
      </c>
      <c r="C33">
        <v>2</v>
      </c>
      <c r="D33"/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-16</v>
      </c>
      <c r="M33" s="9">
        <f t="shared" si="8"/>
        <v>0</v>
      </c>
      <c r="N33" s="5">
        <f t="shared" si="2"/>
        <v>-2</v>
      </c>
      <c r="O33" s="10">
        <f t="shared" si="9"/>
        <v>-16</v>
      </c>
      <c r="P33" s="5">
        <f t="shared" si="3"/>
        <v>106.66666666666667</v>
      </c>
      <c r="Q33" s="9">
        <f t="shared" si="4"/>
        <v>3</v>
      </c>
      <c r="R33" s="9">
        <f t="shared" si="5"/>
        <v>1</v>
      </c>
    </row>
    <row r="34" spans="1:18" ht="15">
      <c r="A34" s="12">
        <v>32777</v>
      </c>
      <c r="B34"/>
      <c r="C34">
        <v>1</v>
      </c>
      <c r="D34" s="11">
        <v>1</v>
      </c>
      <c r="E34" s="11">
        <v>5</v>
      </c>
      <c r="F34"/>
      <c r="G34"/>
      <c r="H34" s="11"/>
      <c r="I34" s="11"/>
      <c r="J34" s="9">
        <f t="shared" si="0"/>
        <v>5</v>
      </c>
      <c r="K34" s="9">
        <f t="shared" si="1"/>
        <v>0</v>
      </c>
      <c r="L34" s="9">
        <f t="shared" si="7"/>
        <v>-11</v>
      </c>
      <c r="M34" s="9">
        <f t="shared" si="8"/>
        <v>0</v>
      </c>
      <c r="N34" s="5">
        <f t="shared" si="2"/>
        <v>5</v>
      </c>
      <c r="O34" s="10">
        <f t="shared" si="9"/>
        <v>-11</v>
      </c>
      <c r="P34" s="5">
        <f t="shared" si="3"/>
        <v>73.33333333333333</v>
      </c>
      <c r="Q34" s="9">
        <f t="shared" si="4"/>
        <v>1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0</v>
      </c>
      <c r="N35" s="5">
        <f t="shared" si="2"/>
        <v>0</v>
      </c>
      <c r="O35" s="10">
        <f t="shared" si="9"/>
        <v>-11</v>
      </c>
      <c r="P35" s="5">
        <f t="shared" si="3"/>
        <v>73.33333333333333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>
        <v>3</v>
      </c>
      <c r="F36"/>
      <c r="G36"/>
      <c r="H36"/>
      <c r="I36"/>
      <c r="J36" s="9">
        <f aca="true" t="shared" si="10" ref="J36:J67">-B36-C36+D36+E36</f>
        <v>3</v>
      </c>
      <c r="K36" s="9">
        <f aca="true" t="shared" si="11" ref="K36:K67">-F36-G36+H36+I36</f>
        <v>0</v>
      </c>
      <c r="L36" s="9">
        <f t="shared" si="7"/>
        <v>-8</v>
      </c>
      <c r="M36" s="9">
        <f t="shared" si="8"/>
        <v>0</v>
      </c>
      <c r="N36" s="5">
        <f aca="true" t="shared" si="12" ref="N36:N67">(+J36+K36)*($J$103/($J$103+$K$103))</f>
        <v>3</v>
      </c>
      <c r="O36" s="10">
        <f t="shared" si="9"/>
        <v>-8</v>
      </c>
      <c r="P36" s="5">
        <f aca="true" t="shared" si="13" ref="P36:P67">O36*100/$N$103</f>
        <v>53.333333333333336</v>
      </c>
      <c r="Q36" s="9">
        <f aca="true" t="shared" si="14" ref="Q36:Q67">+B36+C36+F36+G36</f>
        <v>0</v>
      </c>
      <c r="R36" s="9">
        <f aca="true" t="shared" si="15" ref="R36:R67">D36+E36+H36+I36</f>
        <v>3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-8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-8</v>
      </c>
      <c r="P37" s="5">
        <f t="shared" si="13"/>
        <v>53.333333333333336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-8</v>
      </c>
      <c r="M38" s="9">
        <f t="shared" si="17"/>
        <v>0</v>
      </c>
      <c r="N38" s="5">
        <f t="shared" si="12"/>
        <v>0</v>
      </c>
      <c r="O38" s="10">
        <f t="shared" si="18"/>
        <v>-8</v>
      </c>
      <c r="P38" s="5">
        <f t="shared" si="13"/>
        <v>53.333333333333336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>
        <v>1</v>
      </c>
      <c r="C39">
        <v>1</v>
      </c>
      <c r="D39">
        <v>1</v>
      </c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-9</v>
      </c>
      <c r="M39" s="9">
        <f t="shared" si="17"/>
        <v>0</v>
      </c>
      <c r="N39" s="5">
        <f t="shared" si="12"/>
        <v>-1</v>
      </c>
      <c r="O39" s="10">
        <f t="shared" si="18"/>
        <v>-9</v>
      </c>
      <c r="P39" s="5">
        <f t="shared" si="13"/>
        <v>60</v>
      </c>
      <c r="Q39" s="9">
        <f t="shared" si="14"/>
        <v>2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1</v>
      </c>
      <c r="D40"/>
      <c r="E40"/>
      <c r="F40"/>
      <c r="G40"/>
      <c r="H40"/>
      <c r="I40"/>
      <c r="J40" s="9">
        <f t="shared" si="10"/>
        <v>-1</v>
      </c>
      <c r="K40" s="9">
        <f t="shared" si="11"/>
        <v>0</v>
      </c>
      <c r="L40" s="9">
        <f t="shared" si="16"/>
        <v>-10</v>
      </c>
      <c r="M40" s="9">
        <f t="shared" si="17"/>
        <v>0</v>
      </c>
      <c r="N40" s="5">
        <f t="shared" si="12"/>
        <v>-1</v>
      </c>
      <c r="O40" s="10">
        <f t="shared" si="18"/>
        <v>-10</v>
      </c>
      <c r="P40" s="5">
        <f t="shared" si="13"/>
        <v>66.66666666666667</v>
      </c>
      <c r="Q40" s="9">
        <f t="shared" si="14"/>
        <v>1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-10</v>
      </c>
      <c r="M41" s="9">
        <f t="shared" si="17"/>
        <v>0</v>
      </c>
      <c r="N41" s="5">
        <f t="shared" si="12"/>
        <v>0</v>
      </c>
      <c r="O41" s="10">
        <f t="shared" si="18"/>
        <v>-10</v>
      </c>
      <c r="P41" s="5">
        <f t="shared" si="13"/>
        <v>66.66666666666667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-10</v>
      </c>
      <c r="M42" s="9">
        <f t="shared" si="17"/>
        <v>0</v>
      </c>
      <c r="N42" s="5">
        <f t="shared" si="12"/>
        <v>0</v>
      </c>
      <c r="O42" s="10">
        <f t="shared" si="18"/>
        <v>-10</v>
      </c>
      <c r="P42" s="5">
        <f t="shared" si="13"/>
        <v>66.66666666666667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0</v>
      </c>
      <c r="O43" s="10">
        <f t="shared" si="18"/>
        <v>-10</v>
      </c>
      <c r="P43" s="5">
        <f t="shared" si="13"/>
        <v>66.66666666666667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>
        <v>2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-8</v>
      </c>
      <c r="M45" s="9">
        <f t="shared" si="17"/>
        <v>0</v>
      </c>
      <c r="N45" s="5">
        <f t="shared" si="12"/>
        <v>0</v>
      </c>
      <c r="O45" s="10">
        <f t="shared" si="18"/>
        <v>-8</v>
      </c>
      <c r="P45" s="5">
        <f t="shared" si="13"/>
        <v>53.333333333333336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-8</v>
      </c>
      <c r="M46" s="9">
        <f t="shared" si="17"/>
        <v>0</v>
      </c>
      <c r="N46" s="5">
        <f t="shared" si="12"/>
        <v>0</v>
      </c>
      <c r="O46" s="10">
        <f t="shared" si="18"/>
        <v>-8</v>
      </c>
      <c r="P46" s="5">
        <f t="shared" si="13"/>
        <v>53.333333333333336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-8</v>
      </c>
      <c r="M47" s="9">
        <f t="shared" si="17"/>
        <v>0</v>
      </c>
      <c r="N47" s="5">
        <f t="shared" si="12"/>
        <v>0</v>
      </c>
      <c r="O47" s="10">
        <f t="shared" si="18"/>
        <v>-8</v>
      </c>
      <c r="P47" s="5">
        <f t="shared" si="13"/>
        <v>53.333333333333336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-8</v>
      </c>
      <c r="M48" s="9">
        <f t="shared" si="17"/>
        <v>0</v>
      </c>
      <c r="N48" s="5">
        <f t="shared" si="12"/>
        <v>0</v>
      </c>
      <c r="O48" s="10">
        <f t="shared" si="18"/>
        <v>-8</v>
      </c>
      <c r="P48" s="5">
        <f t="shared" si="13"/>
        <v>53.333333333333336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-8</v>
      </c>
      <c r="M49" s="9">
        <f t="shared" si="17"/>
        <v>0</v>
      </c>
      <c r="N49" s="5">
        <f t="shared" si="12"/>
        <v>0</v>
      </c>
      <c r="O49" s="10">
        <f t="shared" si="18"/>
        <v>-8</v>
      </c>
      <c r="P49" s="5">
        <f t="shared" si="13"/>
        <v>53.333333333333336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/>
      <c r="H50"/>
      <c r="I50"/>
      <c r="J50" s="9">
        <f t="shared" si="10"/>
        <v>1</v>
      </c>
      <c r="K50" s="9">
        <f t="shared" si="11"/>
        <v>0</v>
      </c>
      <c r="L50" s="9">
        <f t="shared" si="16"/>
        <v>-7</v>
      </c>
      <c r="M50" s="9">
        <f t="shared" si="17"/>
        <v>0</v>
      </c>
      <c r="N50" s="5">
        <f t="shared" si="12"/>
        <v>1</v>
      </c>
      <c r="O50" s="10">
        <f t="shared" si="18"/>
        <v>-7</v>
      </c>
      <c r="P50" s="5">
        <f t="shared" si="13"/>
        <v>46.666666666666664</v>
      </c>
      <c r="Q50" s="9">
        <f t="shared" si="14"/>
        <v>0</v>
      </c>
      <c r="R50" s="9">
        <f t="shared" si="15"/>
        <v>1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-7</v>
      </c>
      <c r="M51" s="9">
        <f t="shared" si="17"/>
        <v>0</v>
      </c>
      <c r="N51" s="5">
        <f t="shared" si="12"/>
        <v>0</v>
      </c>
      <c r="O51" s="10">
        <f t="shared" si="18"/>
        <v>-7</v>
      </c>
      <c r="P51" s="5">
        <f t="shared" si="13"/>
        <v>46.666666666666664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-8</v>
      </c>
      <c r="M52" s="9">
        <f t="shared" si="17"/>
        <v>0</v>
      </c>
      <c r="N52" s="5">
        <f t="shared" si="12"/>
        <v>-1</v>
      </c>
      <c r="O52" s="10">
        <f t="shared" si="18"/>
        <v>-8</v>
      </c>
      <c r="P52" s="5">
        <f t="shared" si="13"/>
        <v>53.333333333333336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-8</v>
      </c>
      <c r="M53" s="9">
        <f t="shared" si="17"/>
        <v>0</v>
      </c>
      <c r="N53" s="5">
        <f t="shared" si="12"/>
        <v>0</v>
      </c>
      <c r="O53" s="10">
        <f t="shared" si="18"/>
        <v>-8</v>
      </c>
      <c r="P53" s="5">
        <f t="shared" si="13"/>
        <v>53.333333333333336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/>
      <c r="H54" s="11"/>
      <c r="I54" s="11"/>
      <c r="J54" s="9">
        <f t="shared" si="10"/>
        <v>-1</v>
      </c>
      <c r="K54" s="9">
        <f t="shared" si="11"/>
        <v>0</v>
      </c>
      <c r="L54" s="9">
        <f t="shared" si="16"/>
        <v>-9</v>
      </c>
      <c r="M54" s="9">
        <f t="shared" si="17"/>
        <v>0</v>
      </c>
      <c r="N54" s="5">
        <f t="shared" si="12"/>
        <v>-1</v>
      </c>
      <c r="O54" s="10">
        <f t="shared" si="18"/>
        <v>-9</v>
      </c>
      <c r="P54" s="5">
        <f t="shared" si="13"/>
        <v>60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-9</v>
      </c>
      <c r="M55" s="9">
        <f t="shared" si="17"/>
        <v>0</v>
      </c>
      <c r="N55" s="5">
        <f t="shared" si="12"/>
        <v>0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-9</v>
      </c>
      <c r="M56" s="9">
        <f t="shared" si="17"/>
        <v>0</v>
      </c>
      <c r="N56" s="5">
        <f t="shared" si="12"/>
        <v>0</v>
      </c>
      <c r="O56" s="10">
        <f t="shared" si="18"/>
        <v>-9</v>
      </c>
      <c r="P56" s="5">
        <f t="shared" si="13"/>
        <v>60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0</v>
      </c>
      <c r="N57" s="5">
        <f t="shared" si="12"/>
        <v>0</v>
      </c>
      <c r="O57" s="10">
        <f t="shared" si="18"/>
        <v>-9</v>
      </c>
      <c r="P57" s="5">
        <f t="shared" si="13"/>
        <v>60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0</v>
      </c>
      <c r="N58" s="5">
        <f t="shared" si="12"/>
        <v>0</v>
      </c>
      <c r="O58" s="10">
        <f t="shared" si="18"/>
        <v>-9</v>
      </c>
      <c r="P58" s="5">
        <f t="shared" si="13"/>
        <v>60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-10</v>
      </c>
      <c r="M59" s="9">
        <f t="shared" si="17"/>
        <v>0</v>
      </c>
      <c r="N59" s="5">
        <f t="shared" si="12"/>
        <v>-1</v>
      </c>
      <c r="O59" s="10">
        <f t="shared" si="18"/>
        <v>-10</v>
      </c>
      <c r="P59" s="5">
        <f t="shared" si="13"/>
        <v>66.66666666666667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-10</v>
      </c>
      <c r="M60" s="9">
        <f t="shared" si="17"/>
        <v>0</v>
      </c>
      <c r="N60" s="5">
        <f t="shared" si="12"/>
        <v>0</v>
      </c>
      <c r="O60" s="10">
        <f t="shared" si="18"/>
        <v>-10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-10</v>
      </c>
      <c r="M61" s="9">
        <f t="shared" si="17"/>
        <v>0</v>
      </c>
      <c r="N61" s="5">
        <f t="shared" si="12"/>
        <v>0</v>
      </c>
      <c r="O61" s="10">
        <f t="shared" si="18"/>
        <v>-10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-10</v>
      </c>
      <c r="M62" s="9">
        <f t="shared" si="17"/>
        <v>0</v>
      </c>
      <c r="N62" s="5">
        <f t="shared" si="12"/>
        <v>0</v>
      </c>
      <c r="O62" s="10">
        <f t="shared" si="18"/>
        <v>-10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-10</v>
      </c>
      <c r="M63" s="9">
        <f t="shared" si="17"/>
        <v>0</v>
      </c>
      <c r="N63" s="5">
        <f t="shared" si="12"/>
        <v>0</v>
      </c>
      <c r="O63" s="10">
        <f t="shared" si="18"/>
        <v>-10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-10</v>
      </c>
      <c r="M64" s="9">
        <f t="shared" si="17"/>
        <v>0</v>
      </c>
      <c r="N64" s="5">
        <f t="shared" si="12"/>
        <v>0</v>
      </c>
      <c r="O64" s="10">
        <f t="shared" si="18"/>
        <v>-10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-10</v>
      </c>
      <c r="M65" s="9">
        <f t="shared" si="17"/>
        <v>0</v>
      </c>
      <c r="N65" s="5">
        <f t="shared" si="12"/>
        <v>0</v>
      </c>
      <c r="O65" s="10">
        <f t="shared" si="18"/>
        <v>-10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-10</v>
      </c>
      <c r="M66" s="9">
        <f t="shared" si="17"/>
        <v>0</v>
      </c>
      <c r="N66" s="5">
        <f t="shared" si="12"/>
        <v>0</v>
      </c>
      <c r="O66" s="10">
        <f t="shared" si="18"/>
        <v>-10</v>
      </c>
      <c r="P66" s="5">
        <f t="shared" si="13"/>
        <v>66.66666666666667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0</v>
      </c>
      <c r="N67" s="5">
        <f t="shared" si="12"/>
        <v>0</v>
      </c>
      <c r="O67" s="10">
        <f t="shared" si="18"/>
        <v>-10</v>
      </c>
      <c r="P67" s="5">
        <f t="shared" si="13"/>
        <v>66.66666666666667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>
        <v>1</v>
      </c>
      <c r="D68"/>
      <c r="E68"/>
      <c r="F68"/>
      <c r="G68"/>
      <c r="H68"/>
      <c r="I68"/>
      <c r="J68" s="9">
        <f aca="true" t="shared" si="19" ref="J68:J101">-B68-C68+D68+E68</f>
        <v>-2</v>
      </c>
      <c r="K68" s="9">
        <f aca="true" t="shared" si="20" ref="K68:K101">-F68-G68+H68+I68</f>
        <v>0</v>
      </c>
      <c r="L68" s="9">
        <f t="shared" si="16"/>
        <v>-12</v>
      </c>
      <c r="M68" s="9">
        <f t="shared" si="17"/>
        <v>0</v>
      </c>
      <c r="N68" s="5">
        <f aca="true" t="shared" si="21" ref="N68:N101">(+J68+K68)*($J$103/($J$103+$K$103))</f>
        <v>-2</v>
      </c>
      <c r="O68" s="10">
        <f t="shared" si="18"/>
        <v>-12</v>
      </c>
      <c r="P68" s="5">
        <f aca="true" t="shared" si="22" ref="P68:P99">O68*100/$N$103</f>
        <v>80</v>
      </c>
      <c r="Q68" s="9">
        <f aca="true" t="shared" si="23" ref="Q68:Q101">+B68+C68+F68+G68</f>
        <v>2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-12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-12</v>
      </c>
      <c r="M70" s="9">
        <f t="shared" si="26"/>
        <v>0</v>
      </c>
      <c r="N70" s="5">
        <f t="shared" si="21"/>
        <v>0</v>
      </c>
      <c r="O70" s="10">
        <f t="shared" si="27"/>
        <v>-12</v>
      </c>
      <c r="P70" s="5">
        <f t="shared" si="22"/>
        <v>80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-12</v>
      </c>
      <c r="M71" s="9">
        <f t="shared" si="26"/>
        <v>0</v>
      </c>
      <c r="N71" s="5">
        <f t="shared" si="21"/>
        <v>0</v>
      </c>
      <c r="O71" s="10">
        <f t="shared" si="27"/>
        <v>-12</v>
      </c>
      <c r="P71" s="5">
        <f t="shared" si="22"/>
        <v>80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-12</v>
      </c>
      <c r="M72" s="9">
        <f t="shared" si="26"/>
        <v>0</v>
      </c>
      <c r="N72" s="5">
        <f t="shared" si="21"/>
        <v>0</v>
      </c>
      <c r="O72" s="10">
        <f t="shared" si="27"/>
        <v>-12</v>
      </c>
      <c r="P72" s="5">
        <f t="shared" si="22"/>
        <v>80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-12</v>
      </c>
      <c r="M73" s="9">
        <f t="shared" si="26"/>
        <v>0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-12</v>
      </c>
      <c r="M74" s="9">
        <f t="shared" si="26"/>
        <v>0</v>
      </c>
      <c r="N74" s="5">
        <f t="shared" si="21"/>
        <v>0</v>
      </c>
      <c r="O74" s="10">
        <f t="shared" si="27"/>
        <v>-12</v>
      </c>
      <c r="P74" s="5">
        <f t="shared" si="22"/>
        <v>80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-12</v>
      </c>
      <c r="M75" s="9">
        <f t="shared" si="26"/>
        <v>0</v>
      </c>
      <c r="N75" s="5">
        <f t="shared" si="21"/>
        <v>0</v>
      </c>
      <c r="O75" s="10">
        <f t="shared" si="27"/>
        <v>-12</v>
      </c>
      <c r="P75" s="5">
        <f t="shared" si="22"/>
        <v>80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-12</v>
      </c>
      <c r="M76" s="9">
        <f t="shared" si="26"/>
        <v>0</v>
      </c>
      <c r="N76" s="5">
        <f t="shared" si="21"/>
        <v>0</v>
      </c>
      <c r="O76" s="10">
        <f t="shared" si="27"/>
        <v>-12</v>
      </c>
      <c r="P76" s="5">
        <f t="shared" si="22"/>
        <v>80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>
        <v>2</v>
      </c>
      <c r="D77"/>
      <c r="E77"/>
      <c r="F77"/>
      <c r="G77"/>
      <c r="H77"/>
      <c r="I77"/>
      <c r="J77" s="9">
        <f t="shared" si="19"/>
        <v>-2</v>
      </c>
      <c r="K77" s="9">
        <f t="shared" si="20"/>
        <v>0</v>
      </c>
      <c r="L77" s="9">
        <f t="shared" si="25"/>
        <v>-14</v>
      </c>
      <c r="M77" s="9">
        <f t="shared" si="26"/>
        <v>0</v>
      </c>
      <c r="N77" s="5">
        <f t="shared" si="21"/>
        <v>-2</v>
      </c>
      <c r="O77" s="10">
        <f t="shared" si="27"/>
        <v>-14</v>
      </c>
      <c r="P77" s="5">
        <f t="shared" si="22"/>
        <v>93.33333333333333</v>
      </c>
      <c r="Q77" s="9">
        <f t="shared" si="23"/>
        <v>2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0</v>
      </c>
      <c r="N78" s="5">
        <f t="shared" si="21"/>
        <v>0</v>
      </c>
      <c r="O78" s="10">
        <f t="shared" si="27"/>
        <v>-14</v>
      </c>
      <c r="P78" s="5">
        <f t="shared" si="22"/>
        <v>93.33333333333333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0</v>
      </c>
      <c r="N79" s="5">
        <f t="shared" si="21"/>
        <v>0</v>
      </c>
      <c r="O79" s="10">
        <f t="shared" si="27"/>
        <v>-14</v>
      </c>
      <c r="P79" s="5">
        <f t="shared" si="22"/>
        <v>93.33333333333333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0</v>
      </c>
      <c r="N80" s="5">
        <f t="shared" si="21"/>
        <v>0</v>
      </c>
      <c r="O80" s="10">
        <f t="shared" si="27"/>
        <v>-14</v>
      </c>
      <c r="P80" s="5">
        <f t="shared" si="22"/>
        <v>93.33333333333333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0</v>
      </c>
      <c r="N81" s="5">
        <f t="shared" si="21"/>
        <v>0</v>
      </c>
      <c r="O81" s="10">
        <f t="shared" si="27"/>
        <v>-14</v>
      </c>
      <c r="P81" s="5">
        <f t="shared" si="22"/>
        <v>93.33333333333333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0</v>
      </c>
      <c r="N82" s="5">
        <f t="shared" si="21"/>
        <v>0</v>
      </c>
      <c r="O82" s="10">
        <f t="shared" si="27"/>
        <v>-14</v>
      </c>
      <c r="P82" s="5">
        <f t="shared" si="22"/>
        <v>93.33333333333333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0</v>
      </c>
      <c r="N83" s="5">
        <f t="shared" si="21"/>
        <v>0</v>
      </c>
      <c r="O83" s="10">
        <f t="shared" si="27"/>
        <v>-14</v>
      </c>
      <c r="P83" s="5">
        <f t="shared" si="22"/>
        <v>93.33333333333333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0</v>
      </c>
      <c r="N84" s="5">
        <f t="shared" si="21"/>
        <v>0</v>
      </c>
      <c r="O84" s="10">
        <f t="shared" si="27"/>
        <v>-14</v>
      </c>
      <c r="P84" s="5">
        <f t="shared" si="22"/>
        <v>93.33333333333333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0</v>
      </c>
      <c r="N85" s="5">
        <f t="shared" si="21"/>
        <v>0</v>
      </c>
      <c r="O85" s="10">
        <f t="shared" si="27"/>
        <v>-14</v>
      </c>
      <c r="P85" s="5">
        <f t="shared" si="22"/>
        <v>93.33333333333333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0</v>
      </c>
      <c r="N86" s="5">
        <f t="shared" si="21"/>
        <v>0</v>
      </c>
      <c r="O86" s="10">
        <f t="shared" si="27"/>
        <v>-14</v>
      </c>
      <c r="P86" s="5">
        <f t="shared" si="22"/>
        <v>93.33333333333333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-15</v>
      </c>
      <c r="M87" s="9">
        <f t="shared" si="26"/>
        <v>0</v>
      </c>
      <c r="N87" s="5">
        <f t="shared" si="21"/>
        <v>-1</v>
      </c>
      <c r="O87" s="10">
        <f t="shared" si="27"/>
        <v>-15</v>
      </c>
      <c r="P87" s="5">
        <f t="shared" si="22"/>
        <v>100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-15</v>
      </c>
      <c r="M88" s="9">
        <f t="shared" si="26"/>
        <v>0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-15</v>
      </c>
      <c r="M89" s="9">
        <f t="shared" si="26"/>
        <v>0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-15</v>
      </c>
      <c r="M90" s="9">
        <f t="shared" si="26"/>
        <v>0</v>
      </c>
      <c r="N90" s="5">
        <f t="shared" si="21"/>
        <v>0</v>
      </c>
      <c r="O90" s="10">
        <f t="shared" si="27"/>
        <v>-15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-15</v>
      </c>
      <c r="M91" s="9">
        <f t="shared" si="26"/>
        <v>0</v>
      </c>
      <c r="N91" s="5">
        <f t="shared" si="21"/>
        <v>0</v>
      </c>
      <c r="O91" s="10">
        <f t="shared" si="27"/>
        <v>-15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-15</v>
      </c>
      <c r="M92" s="9">
        <f t="shared" si="26"/>
        <v>0</v>
      </c>
      <c r="N92" s="5">
        <f t="shared" si="21"/>
        <v>0</v>
      </c>
      <c r="O92" s="10">
        <f t="shared" si="27"/>
        <v>-15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-15</v>
      </c>
      <c r="M93" s="9">
        <f t="shared" si="26"/>
        <v>0</v>
      </c>
      <c r="N93" s="5">
        <f t="shared" si="21"/>
        <v>0</v>
      </c>
      <c r="O93" s="10">
        <f t="shared" si="27"/>
        <v>-15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-15</v>
      </c>
      <c r="M94" s="9">
        <f t="shared" si="26"/>
        <v>0</v>
      </c>
      <c r="N94" s="5">
        <f t="shared" si="21"/>
        <v>0</v>
      </c>
      <c r="O94" s="10">
        <f t="shared" si="27"/>
        <v>-15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0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32</v>
      </c>
      <c r="D103" s="9">
        <f t="shared" si="28"/>
        <v>13</v>
      </c>
      <c r="E103" s="9">
        <f t="shared" si="28"/>
        <v>11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39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2000-05-19T20:58:52Z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